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760" tabRatio="853"/>
  </bookViews>
  <sheets>
    <sheet name="Date generale" sheetId="1" r:id="rId1"/>
    <sheet name="Aviaţia civilă 1" sheetId="2" r:id="rId2"/>
    <sheet name="Aviaţia civilă 2" sheetId="12" r:id="rId3"/>
    <sheet name="Transport auto" sheetId="3" r:id="rId4"/>
    <sheet name="Transport feroviar" sheetId="4" r:id="rId5"/>
    <sheet name="Transport naval" sheetId="10" r:id="rId6"/>
    <sheet name="Transport conducte" sheetId="11" r:id="rId7"/>
    <sheet name="Rezumat" sheetId="7" r:id="rId8"/>
    <sheet name="Calcule ERs" sheetId="6" r:id="rId9"/>
  </sheets>
  <definedNames>
    <definedName name="Print_Area" localSheetId="1">'Aviaţia civilă 1'!$A$1:$J$51</definedName>
    <definedName name="Print_Area" localSheetId="2">'Aviaţia civilă 2'!$A$1:$J$51</definedName>
    <definedName name="_xlnm.Print_Area" localSheetId="1">'Aviaţia civilă 1'!$A$1:$J$51</definedName>
    <definedName name="_xlnm.Print_Area" localSheetId="2">'Aviaţia civilă 2'!$A$1:$J$53</definedName>
  </definedNames>
  <calcPr calcId="125725"/>
</workbook>
</file>

<file path=xl/calcChain.xml><?xml version="1.0" encoding="utf-8"?>
<calcChain xmlns="http://schemas.openxmlformats.org/spreadsheetml/2006/main">
  <c r="I42" i="1"/>
  <c r="F46" i="6"/>
  <c r="F47"/>
  <c r="F48"/>
  <c r="F45"/>
  <c r="W45" s="1"/>
  <c r="W48"/>
  <c r="W47"/>
  <c r="AB47" s="1"/>
  <c r="AC47" s="1"/>
  <c r="V46"/>
  <c r="W46"/>
  <c r="F36"/>
  <c r="W36" s="1"/>
  <c r="F37"/>
  <c r="F38"/>
  <c r="F35"/>
  <c r="W35" s="1"/>
  <c r="W38"/>
  <c r="W37"/>
  <c r="AB37" s="1"/>
  <c r="AC37" s="1"/>
  <c r="V36"/>
  <c r="F26"/>
  <c r="F27"/>
  <c r="F28"/>
  <c r="F25"/>
  <c r="W25" s="1"/>
  <c r="W28"/>
  <c r="W27"/>
  <c r="AB27" s="1"/>
  <c r="AC27" s="1"/>
  <c r="V26"/>
  <c r="W26"/>
  <c r="F16"/>
  <c r="F17"/>
  <c r="W17" s="1"/>
  <c r="F18"/>
  <c r="W18" s="1"/>
  <c r="F15"/>
  <c r="W15" s="1"/>
  <c r="AA15" s="1"/>
  <c r="V16"/>
  <c r="F8"/>
  <c r="F7"/>
  <c r="V8"/>
  <c r="X17" l="1"/>
  <c r="Z17"/>
  <c r="AB17"/>
  <c r="AC17" s="1"/>
  <c r="Y17"/>
  <c r="AA17"/>
  <c r="X18"/>
  <c r="Z18"/>
  <c r="AB18"/>
  <c r="AC18" s="1"/>
  <c r="Y18"/>
  <c r="AA18"/>
  <c r="AA48"/>
  <c r="Y48"/>
  <c r="AB48"/>
  <c r="AC48" s="1"/>
  <c r="Z48"/>
  <c r="X48"/>
  <c r="AD48" s="1"/>
  <c r="AA46"/>
  <c r="Y46"/>
  <c r="X46"/>
  <c r="AB46"/>
  <c r="AC46" s="1"/>
  <c r="Z46"/>
  <c r="AA45"/>
  <c r="Y45"/>
  <c r="Z45"/>
  <c r="X45"/>
  <c r="AB45"/>
  <c r="AC45" s="1"/>
  <c r="Y47"/>
  <c r="AA47"/>
  <c r="X47"/>
  <c r="Z47"/>
  <c r="AA38"/>
  <c r="Y38"/>
  <c r="AB38"/>
  <c r="AC38" s="1"/>
  <c r="Z38"/>
  <c r="X38"/>
  <c r="AD38" s="1"/>
  <c r="AA36"/>
  <c r="Y36"/>
  <c r="AB36"/>
  <c r="AC36" s="1"/>
  <c r="Z36"/>
  <c r="X36"/>
  <c r="AA35"/>
  <c r="Y35"/>
  <c r="AB35"/>
  <c r="AC35" s="1"/>
  <c r="Z35"/>
  <c r="X35"/>
  <c r="AD35" s="1"/>
  <c r="Y37"/>
  <c r="AA37"/>
  <c r="X37"/>
  <c r="Z37"/>
  <c r="AA28"/>
  <c r="Y28"/>
  <c r="AB28"/>
  <c r="AC28" s="1"/>
  <c r="Z28"/>
  <c r="X28"/>
  <c r="AD28" s="1"/>
  <c r="AA26"/>
  <c r="Y26"/>
  <c r="AB26"/>
  <c r="AC26" s="1"/>
  <c r="Z26"/>
  <c r="X26"/>
  <c r="AA25"/>
  <c r="Y25"/>
  <c r="AB25"/>
  <c r="AC25" s="1"/>
  <c r="Z25"/>
  <c r="X25"/>
  <c r="AD25" s="1"/>
  <c r="Y27"/>
  <c r="AA27"/>
  <c r="X27"/>
  <c r="Z27"/>
  <c r="W16"/>
  <c r="AA16" s="1"/>
  <c r="X15"/>
  <c r="Z15"/>
  <c r="AB15"/>
  <c r="AC15" s="1"/>
  <c r="Y15"/>
  <c r="D31" i="7"/>
  <c r="D29"/>
  <c r="D27"/>
  <c r="H20"/>
  <c r="H21"/>
  <c r="H22"/>
  <c r="H19"/>
  <c r="H18"/>
  <c r="K15"/>
  <c r="J15"/>
  <c r="H15"/>
  <c r="G15"/>
  <c r="I11"/>
  <c r="H11"/>
  <c r="G11"/>
  <c r="F6"/>
  <c r="W7" i="6"/>
  <c r="AD47" l="1"/>
  <c r="AD45"/>
  <c r="AD46"/>
  <c r="AD37"/>
  <c r="AD36"/>
  <c r="AD27"/>
  <c r="AD26"/>
  <c r="X16"/>
  <c r="AD15"/>
  <c r="Z16"/>
  <c r="AD17"/>
  <c r="AD18"/>
  <c r="AB16"/>
  <c r="AC16" s="1"/>
  <c r="Y16"/>
  <c r="AD16" s="1"/>
  <c r="X7"/>
  <c r="AB7"/>
  <c r="AC7" s="1"/>
  <c r="AA7"/>
  <c r="Y7"/>
  <c r="Z7"/>
  <c r="W8"/>
  <c r="AD7" l="1"/>
  <c r="AB8"/>
  <c r="AC8" s="1"/>
  <c r="AA8"/>
  <c r="X8"/>
  <c r="Z8"/>
  <c r="Y8"/>
  <c r="AD8" l="1"/>
  <c r="G52" s="1"/>
  <c r="G36" i="7" s="1"/>
  <c r="G76" i="6"/>
</calcChain>
</file>

<file path=xl/sharedStrings.xml><?xml version="1.0" encoding="utf-8"?>
<sst xmlns="http://schemas.openxmlformats.org/spreadsheetml/2006/main" count="671" uniqueCount="174">
  <si>
    <t>Formular tip. XXXX</t>
  </si>
  <si>
    <t>Instituţia</t>
  </si>
  <si>
    <t>1.</t>
  </si>
  <si>
    <t>2.</t>
  </si>
  <si>
    <t>Adresa juridică</t>
  </si>
  <si>
    <t>Datele de contact:</t>
  </si>
  <si>
    <t>Tel.</t>
  </si>
  <si>
    <t>Conducător</t>
  </si>
  <si>
    <t>Email</t>
  </si>
  <si>
    <t>Adresa web</t>
  </si>
  <si>
    <t>3.</t>
  </si>
  <si>
    <t>Persoana responsabilă de prezentarea datelor</t>
  </si>
  <si>
    <t>Nume</t>
  </si>
  <si>
    <t>Prenume</t>
  </si>
  <si>
    <t>Telefon fix</t>
  </si>
  <si>
    <t>Telefon mobil</t>
  </si>
  <si>
    <t>4.</t>
  </si>
  <si>
    <t>ziua</t>
  </si>
  <si>
    <t>luna</t>
  </si>
  <si>
    <t>anul</t>
  </si>
  <si>
    <t xml:space="preserve">5. </t>
  </si>
  <si>
    <t xml:space="preserve">NAMA implementată(e) </t>
  </si>
  <si>
    <t>5.1</t>
  </si>
  <si>
    <t>5.2</t>
  </si>
  <si>
    <t>5.3</t>
  </si>
  <si>
    <t>6.</t>
  </si>
  <si>
    <t>Sursa(ele) de finanţare folosite pentru implementarea masurilor NAMA</t>
  </si>
  <si>
    <t>Proprii (Interne)</t>
  </si>
  <si>
    <t xml:space="preserve">Procente din total </t>
  </si>
  <si>
    <t>%</t>
  </si>
  <si>
    <t xml:space="preserve">Externe </t>
  </si>
  <si>
    <t>7.</t>
  </si>
  <si>
    <t>Cheltuielile legate de implementarea masurilor NAMA</t>
  </si>
  <si>
    <t>lei</t>
  </si>
  <si>
    <t>USD</t>
  </si>
  <si>
    <t>EURO</t>
  </si>
  <si>
    <t>Fax</t>
  </si>
  <si>
    <r>
      <t>Formular de prezentare a datelor privind implementarea Acţiunilor de Atenuare Adecvate la Nivel Naţional (eng. - NAMA)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</si>
  <si>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t>Pagina 1</t>
  </si>
  <si>
    <t xml:space="preserve">8. </t>
  </si>
  <si>
    <t>8.1</t>
  </si>
  <si>
    <t>Tipul</t>
  </si>
  <si>
    <t>U.M.</t>
  </si>
  <si>
    <t>Cantitate</t>
  </si>
  <si>
    <t>8.2</t>
  </si>
  <si>
    <t>Benzină</t>
  </si>
  <si>
    <t>8.3</t>
  </si>
  <si>
    <t>8.4</t>
  </si>
  <si>
    <t>8.5</t>
  </si>
  <si>
    <t>Pagina 3</t>
  </si>
  <si>
    <t>10.</t>
  </si>
  <si>
    <t>Unitatea de măsură</t>
  </si>
  <si>
    <t>Pagina 4</t>
  </si>
  <si>
    <t>t</t>
  </si>
  <si>
    <t>10.2</t>
  </si>
  <si>
    <t>10.1</t>
  </si>
  <si>
    <t>10.3</t>
  </si>
  <si>
    <r>
      <t xml:space="preserve">Metoda </t>
    </r>
    <r>
      <rPr>
        <i/>
        <sz val="11"/>
        <color theme="1"/>
        <rFont val="Calibri"/>
        <family val="2"/>
        <charset val="204"/>
        <scheme val="minor"/>
      </rPr>
      <t>(eng. Tier)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</si>
  <si>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T1</t>
  </si>
  <si>
    <t>D</t>
  </si>
  <si>
    <t>Valoare</t>
  </si>
  <si>
    <t>Sursa</t>
  </si>
  <si>
    <t>Reducerea de emisii</t>
  </si>
  <si>
    <r>
      <t>tCO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</si>
  <si>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tCH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</si>
  <si>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tN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</si>
  <si>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t>Factorul de oxidare a carbonului</t>
  </si>
  <si>
    <t>Căldura de ardere inferioară, TJ/tonă</t>
  </si>
  <si>
    <t>Cantitatea de energie înglobată, TJ</t>
  </si>
  <si>
    <r>
      <t>CH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</si>
  <si>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</si>
  <si>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Reducerea de emisii, tCO</t>
    </r>
    <r>
      <rPr>
        <vertAlign val="subscript"/>
        <sz val="11"/>
        <color theme="1"/>
        <rFont val="Calibri"/>
        <family val="2"/>
        <charset val="204"/>
        <scheme val="minor"/>
      </rPr>
      <t>2ech</t>
    </r>
  </si>
  <si>
    <r>
      <rPr>
        <i/>
        <vertAlign val="superscript"/>
        <sz val="10"/>
        <rFont val="Calibri"/>
        <family val="2"/>
        <charset val="204"/>
        <scheme val="minor"/>
      </rPr>
      <t>1</t>
    </r>
    <r>
      <rPr>
        <i/>
        <sz val="10"/>
        <rFont val="Calibri"/>
        <family val="2"/>
        <charset val="204"/>
        <scheme val="minor"/>
      </rPr>
      <t>Pentru introducerea datelor veridice, corecte şi în formatul necesar, vă rugăm să consultaţi nota explicativă aferentă formularului dat.</t>
    </r>
  </si>
  <si>
    <r>
      <t>Total reduceri de emisii CO</t>
    </r>
    <r>
      <rPr>
        <b/>
        <vertAlign val="subscript"/>
        <sz val="12"/>
        <color theme="1"/>
        <rFont val="Calibri"/>
        <family val="2"/>
        <charset val="204"/>
        <scheme val="minor"/>
      </rPr>
      <t>2</t>
    </r>
    <r>
      <rPr>
        <b/>
        <sz val="12"/>
        <color theme="1"/>
        <rFont val="Calibri"/>
        <family val="2"/>
        <charset val="204"/>
        <scheme val="minor"/>
      </rPr>
      <t xml:space="preserve"> echivalent din implementarea măsurilor NAMA, tone</t>
    </r>
  </si>
  <si>
    <t>Data completării formularului</t>
  </si>
  <si>
    <t>Perioada de raportare</t>
  </si>
  <si>
    <t>-</t>
  </si>
  <si>
    <t>Rezumat privind implementarea Acţiunilor de Atenuare Adecvate la Nivel Naţional (eng. - NAMA)</t>
  </si>
  <si>
    <t xml:space="preserve">Instituția </t>
  </si>
  <si>
    <t>Data complătării formularului</t>
  </si>
  <si>
    <t xml:space="preserve">luna </t>
  </si>
  <si>
    <t>Persoana responsabilă de completarea datelor</t>
  </si>
  <si>
    <t>022 22 68 97</t>
  </si>
  <si>
    <t>NAMA implementată(e)</t>
  </si>
  <si>
    <r>
      <t>Total reduceri de emisii CO</t>
    </r>
    <r>
      <rPr>
        <vertAlign val="sub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echivalent din implementarea măsurilor NAMA, tone</t>
    </r>
  </si>
  <si>
    <t>Cantitatea de resurse energetice şi/sau energie economisită anual in transportul aerian, ca rezultat al implementării acţiunilor NAMA</t>
  </si>
  <si>
    <t>Benzină de aviaţie</t>
  </si>
  <si>
    <t>Kerosen tip Jet Fuel</t>
  </si>
  <si>
    <t>Indicatorul</t>
  </si>
  <si>
    <t>Numărul total de pasageri</t>
  </si>
  <si>
    <t>pasageri</t>
  </si>
  <si>
    <t>Distanţele totale parcurse</t>
  </si>
  <si>
    <t>km</t>
  </si>
  <si>
    <t>Volumul mărfurilor</t>
  </si>
  <si>
    <t>8.6</t>
  </si>
  <si>
    <t>8.7</t>
  </si>
  <si>
    <t>8.8</t>
  </si>
  <si>
    <t>Cantitatea de resurse energetice şi/sau energie economisită anual in transportul auto, ca rezultat al implementării acţiunilor NAMA</t>
  </si>
  <si>
    <t>9.1</t>
  </si>
  <si>
    <t>Cantitatea de combustibili economisiţi anual în transportul auto (rutier)</t>
  </si>
  <si>
    <t>Tipul combustibilului</t>
  </si>
  <si>
    <t>Cantitatea</t>
  </si>
  <si>
    <t>Motorină (Diesel)</t>
  </si>
  <si>
    <t>mii m3</t>
  </si>
  <si>
    <t>Gaze naturale lichefiate (LNG)</t>
  </si>
  <si>
    <t>Gaze petroliere lichefiate (LPG)</t>
  </si>
  <si>
    <t>9.2</t>
  </si>
  <si>
    <t>Indicator</t>
  </si>
  <si>
    <t>Pasageri transportaţi</t>
  </si>
  <si>
    <t>Distanţa totală parcursă</t>
  </si>
  <si>
    <t xml:space="preserve">Volumul anual total de pasageri transportaţi şi distanţele totale parcurse </t>
  </si>
  <si>
    <t>9.3</t>
  </si>
  <si>
    <t>Volum bunuri transportate</t>
  </si>
  <si>
    <t>Cantitatea de resurse energetice şi/sau energie economisită anual in transportul feroviar, ca rezultat al implementării acţiunilor NAMA</t>
  </si>
  <si>
    <t>Cantitatea de combustibili economisiţi anual în transportul feroviar</t>
  </si>
  <si>
    <t>Volumul anual de bunuri(mărfuri) transportate şi distanţele totale parcurse</t>
  </si>
  <si>
    <t>9.</t>
  </si>
  <si>
    <t>Cantitatea de resurse energetice şi/sau energie economisită anual in transportul naval, ca rezultat al implementării acţiunilor NAMA</t>
  </si>
  <si>
    <t>Cantitatea de combustibili economisiţi anual în transportul naval</t>
  </si>
  <si>
    <t>Cantitatea de resurse energetice şi/sau energie economisită anual in transportul prin conducte, ca rezultat al implementării acţiunilor NAMA</t>
  </si>
  <si>
    <t>11.</t>
  </si>
  <si>
    <t>11.1</t>
  </si>
  <si>
    <t>11.2</t>
  </si>
  <si>
    <t>11.3</t>
  </si>
  <si>
    <t>Cantitatea de combustibili economisiţi anual în transportul prin conducte</t>
  </si>
  <si>
    <t>12.</t>
  </si>
  <si>
    <t>12.1</t>
  </si>
  <si>
    <t>12.2</t>
  </si>
  <si>
    <t>Gaze transportate</t>
  </si>
  <si>
    <t>m3</t>
  </si>
  <si>
    <t>Lichide transportate</t>
  </si>
  <si>
    <t>Cantitatea de combustibili economisiţi anual în transportul aerian domestic de pasageri</t>
  </si>
  <si>
    <t>Cantitatea de combustibili economisiţi anual în transportul aerian domestic de bunuri</t>
  </si>
  <si>
    <t>Cantitatea de combustibili economisiţi anual în transportul aerian internaţional de pasageri</t>
  </si>
  <si>
    <t>Cantitatea de combustibili economisiţi anual în transportul aerian internaţional de bunuri</t>
  </si>
  <si>
    <t>8</t>
  </si>
  <si>
    <r>
      <t>NO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</si>
  <si>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CO</t>
  </si>
  <si>
    <t>NMVOC</t>
  </si>
  <si>
    <t>tCO</t>
  </si>
  <si>
    <t>tNMVOC</t>
  </si>
  <si>
    <r>
      <t>tNO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</si>
  <si>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 xml:space="preserve">Benzină </t>
  </si>
  <si>
    <t>GNL (LNG)</t>
  </si>
  <si>
    <t>GPL (LPG)</t>
  </si>
  <si>
    <t>Factorul de emisie, t/TJ</t>
  </si>
  <si>
    <t>C</t>
  </si>
  <si>
    <t>Gaze naturale</t>
  </si>
  <si>
    <t xml:space="preserve">Volumul  total de fluide transportate anual prin conducte </t>
  </si>
  <si>
    <t>Pagina 5</t>
  </si>
  <si>
    <t>Pagina 6</t>
  </si>
  <si>
    <t>SRL ”MoldTransCargo”</t>
  </si>
  <si>
    <t>Grigore</t>
  </si>
  <si>
    <t>Negara</t>
  </si>
  <si>
    <t>grigore.negara@gmail.com</t>
  </si>
  <si>
    <t>Numărul total de călători transportaţi de cursele interne, precum şi distanţele anuale totale parcurse de acestea</t>
  </si>
  <si>
    <t>Volumul anual total de mărfuri transportate de cursele interne şi distanţele anuale totale parcurse de acestea</t>
  </si>
  <si>
    <t>Numărul total de călători transportaţi de cursele internaţionale, precum şi distanţele anuale totale parcurse de acestea</t>
  </si>
  <si>
    <t>Volumul anual total de mărfuri transportate de cursele internaţionale şi distanţele anuale totale parcurse de acestea</t>
  </si>
  <si>
    <t>Altul</t>
  </si>
  <si>
    <t>Pagina 2</t>
  </si>
  <si>
    <t>8.9</t>
  </si>
  <si>
    <t>Energia/resursa energetică</t>
  </si>
  <si>
    <t>Alte tipuri şi/sau forme de energie şi/sau resurse energetice (nespecificate în punctele anterioare) economisite anual ca rezultat a implementării măsurilor NAMA</t>
  </si>
  <si>
    <t>Pagina 7</t>
  </si>
  <si>
    <t>9.4</t>
  </si>
  <si>
    <t>10.4</t>
  </si>
  <si>
    <t>11.4</t>
  </si>
  <si>
    <t>12.3</t>
  </si>
  <si>
    <t>NAMA XXX</t>
  </si>
  <si>
    <t>NAMA YYY</t>
  </si>
  <si>
    <t>NAMA ZZZ</t>
  </si>
  <si>
    <t>Da</t>
  </si>
  <si>
    <t>Nu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</si>
</sst>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#,##0.000"/>
    <numFmt numFmtId="167" formatCode="0.000000"/>
    <numFmt numFmtId="168" formatCode="0.0000000"/>
    <numFmt numFmtId="169" formatCode="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perscript"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38"/>
      <scheme val="minor"/>
    </font>
    <font>
      <vertAlign val="subscript"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0" borderId="1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9" fontId="4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9" fillId="0" borderId="0" xfId="0" applyFont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3" xfId="0" applyNumberFormat="1" applyBorder="1"/>
    <xf numFmtId="167" fontId="0" fillId="0" borderId="3" xfId="0" applyNumberFormat="1" applyBorder="1"/>
    <xf numFmtId="168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0" fontId="0" fillId="3" borderId="12" xfId="0" applyFill="1" applyBorder="1"/>
    <xf numFmtId="0" fontId="4" fillId="3" borderId="18" xfId="0" applyFont="1" applyFill="1" applyBorder="1" applyAlignment="1">
      <alignment horizontal="center"/>
    </xf>
    <xf numFmtId="0" fontId="0" fillId="3" borderId="1" xfId="0" applyFill="1" applyBorder="1"/>
    <xf numFmtId="0" fontId="0" fillId="3" borderId="16" xfId="0" applyFill="1" applyBorder="1"/>
    <xf numFmtId="0" fontId="4" fillId="3" borderId="17" xfId="0" applyFont="1" applyFill="1" applyBorder="1" applyAlignment="1">
      <alignment horizontal="center"/>
    </xf>
    <xf numFmtId="0" fontId="4" fillId="3" borderId="11" xfId="0" applyFont="1" applyFill="1" applyBorder="1"/>
    <xf numFmtId="0" fontId="0" fillId="3" borderId="19" xfId="0" applyFill="1" applyBorder="1" applyAlignment="1">
      <alignment horizontal="center"/>
    </xf>
    <xf numFmtId="0" fontId="0" fillId="3" borderId="0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18" xfId="0" applyFill="1" applyBorder="1" applyAlignment="1">
      <alignment horizontal="center"/>
    </xf>
    <xf numFmtId="0" fontId="0" fillId="3" borderId="15" xfId="0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49" fontId="4" fillId="3" borderId="11" xfId="0" applyNumberFormat="1" applyFont="1" applyFill="1" applyBorder="1"/>
    <xf numFmtId="49" fontId="0" fillId="3" borderId="0" xfId="0" applyNumberFormat="1" applyFill="1" applyBorder="1"/>
    <xf numFmtId="0" fontId="0" fillId="3" borderId="19" xfId="0" applyFill="1" applyBorder="1"/>
    <xf numFmtId="0" fontId="0" fillId="3" borderId="0" xfId="0" applyFill="1" applyBorder="1" applyAlignment="1">
      <alignment horizontal="center"/>
    </xf>
    <xf numFmtId="0" fontId="0" fillId="3" borderId="18" xfId="0" applyFill="1" applyBorder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/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/>
    <xf numFmtId="49" fontId="4" fillId="0" borderId="1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8" fillId="0" borderId="10" xfId="0" applyFont="1" applyFill="1" applyBorder="1"/>
    <xf numFmtId="0" fontId="7" fillId="0" borderId="10" xfId="0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7" fillId="0" borderId="1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8" fontId="0" fillId="0" borderId="0" xfId="0" applyNumberForma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1" fontId="1" fillId="0" borderId="3" xfId="0" applyNumberFormat="1" applyFon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164" fontId="0" fillId="0" borderId="0" xfId="0" applyNumberFormat="1" applyBorder="1" applyAlignment="1"/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4" fontId="10" fillId="0" borderId="0" xfId="0" applyNumberFormat="1" applyFont="1" applyBorder="1" applyAlignment="1"/>
    <xf numFmtId="0" fontId="0" fillId="0" borderId="17" xfId="0" applyBorder="1" applyAlignment="1">
      <alignment horizontal="center"/>
    </xf>
    <xf numFmtId="0" fontId="7" fillId="0" borderId="19" xfId="0" applyFont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/>
    </xf>
    <xf numFmtId="0" fontId="8" fillId="0" borderId="19" xfId="0" applyFont="1" applyBorder="1"/>
    <xf numFmtId="49" fontId="4" fillId="0" borderId="10" xfId="0" applyNumberFormat="1" applyFont="1" applyBorder="1" applyAlignment="1">
      <alignment horizontal="center" wrapText="1"/>
    </xf>
    <xf numFmtId="49" fontId="4" fillId="0" borderId="10" xfId="0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0" fillId="3" borderId="2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17" fillId="3" borderId="2" xfId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3" borderId="2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2" fontId="0" fillId="0" borderId="2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2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3" borderId="17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49" fontId="9" fillId="3" borderId="17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vertical="center" indent="2"/>
    </xf>
    <xf numFmtId="0" fontId="0" fillId="3" borderId="11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2"/>
    </xf>
    <xf numFmtId="0" fontId="0" fillId="3" borderId="15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0" fontId="0" fillId="3" borderId="16" xfId="0" applyFill="1" applyBorder="1" applyAlignment="1">
      <alignment horizontal="left" vertical="center" indent="2"/>
    </xf>
    <xf numFmtId="0" fontId="19" fillId="5" borderId="23" xfId="0" applyFont="1" applyFill="1" applyBorder="1" applyAlignment="1">
      <alignment horizontal="left" vertical="center" wrapText="1"/>
    </xf>
    <xf numFmtId="0" fontId="19" fillId="5" borderId="24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2" fontId="16" fillId="4" borderId="23" xfId="0" applyNumberFormat="1" applyFont="1" applyFill="1" applyBorder="1" applyAlignment="1">
      <alignment horizontal="center" vertical="center"/>
    </xf>
    <xf numFmtId="2" fontId="16" fillId="4" borderId="24" xfId="0" applyNumberFormat="1" applyFont="1" applyFill="1" applyBorder="1" applyAlignment="1">
      <alignment horizontal="center" vertical="center"/>
    </xf>
    <xf numFmtId="2" fontId="16" fillId="4" borderId="25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4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4" fillId="0" borderId="22" xfId="0" applyFont="1" applyBorder="1" applyAlignment="1">
      <alignment horizontal="left" wrapText="1"/>
    </xf>
    <xf numFmtId="169" fontId="16" fillId="4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164" fontId="16" fillId="4" borderId="22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igore.nega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view="pageBreakPreview" topLeftCell="A22" zoomScaleNormal="100" zoomScaleSheetLayoutView="100" workbookViewId="0">
      <selection activeCell="F40" sqref="F40"/>
    </sheetView>
  </sheetViews>
  <sheetFormatPr defaultRowHeight="15"/>
  <cols>
    <col min="1" max="1" width="4.42578125" customWidth="1"/>
    <col min="3" max="3" width="9.28515625" customWidth="1"/>
    <col min="15" max="15" width="0" hidden="1" customWidth="1"/>
  </cols>
  <sheetData>
    <row r="1" spans="1:15">
      <c r="J1" t="s">
        <v>0</v>
      </c>
    </row>
    <row r="3" spans="1:15">
      <c r="C3" s="185" t="s">
        <v>37</v>
      </c>
      <c r="D3" s="185"/>
      <c r="E3" s="185"/>
      <c r="F3" s="185"/>
      <c r="G3" s="185"/>
      <c r="H3" s="185"/>
      <c r="I3" s="185"/>
    </row>
    <row r="4" spans="1:15">
      <c r="C4" s="185"/>
      <c r="D4" s="185"/>
      <c r="E4" s="185"/>
      <c r="F4" s="185"/>
      <c r="G4" s="185"/>
      <c r="H4" s="185"/>
      <c r="I4" s="185"/>
      <c r="O4" t="s">
        <v>172</v>
      </c>
    </row>
    <row r="5" spans="1:15">
      <c r="A5" s="34"/>
      <c r="B5" s="183" t="s">
        <v>1</v>
      </c>
      <c r="C5" s="192" t="s">
        <v>151</v>
      </c>
      <c r="D5" s="193"/>
      <c r="E5" s="193"/>
      <c r="F5" s="193"/>
      <c r="G5" s="193"/>
      <c r="H5" s="193"/>
      <c r="I5" s="193"/>
      <c r="J5" s="193"/>
      <c r="K5" s="194"/>
      <c r="O5" t="s">
        <v>173</v>
      </c>
    </row>
    <row r="6" spans="1:15">
      <c r="A6" s="37" t="s">
        <v>2</v>
      </c>
      <c r="B6" s="184"/>
      <c r="C6" s="195"/>
      <c r="D6" s="196"/>
      <c r="E6" s="196"/>
      <c r="F6" s="196"/>
      <c r="G6" s="196"/>
      <c r="H6" s="196"/>
      <c r="I6" s="196"/>
      <c r="J6" s="196"/>
      <c r="K6" s="197"/>
    </row>
    <row r="7" spans="1:15">
      <c r="A7" s="1"/>
      <c r="C7" s="4"/>
      <c r="D7" s="4"/>
      <c r="E7" s="4"/>
      <c r="F7" s="4"/>
      <c r="G7" s="4"/>
      <c r="H7" s="4"/>
      <c r="I7" s="4"/>
      <c r="J7" s="4"/>
    </row>
    <row r="8" spans="1:15">
      <c r="A8" s="40" t="s">
        <v>3</v>
      </c>
      <c r="B8" s="41" t="s">
        <v>5</v>
      </c>
      <c r="C8" s="41"/>
      <c r="D8" s="35"/>
      <c r="E8" s="35"/>
      <c r="F8" s="35"/>
      <c r="G8" s="35"/>
      <c r="H8" s="35"/>
      <c r="I8" s="35"/>
      <c r="J8" s="35"/>
      <c r="K8" s="36"/>
    </row>
    <row r="9" spans="1: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5">
      <c r="A10" s="42"/>
      <c r="B10" s="43"/>
      <c r="C10" s="45" t="s">
        <v>7</v>
      </c>
      <c r="D10" s="43"/>
      <c r="E10" s="38"/>
      <c r="F10" s="38"/>
      <c r="G10" s="38"/>
      <c r="H10" s="38"/>
      <c r="I10" s="38"/>
      <c r="J10" s="43"/>
      <c r="K10" s="39"/>
    </row>
    <row r="11" spans="1:15">
      <c r="A11" s="42"/>
      <c r="B11" s="43"/>
      <c r="C11" s="45" t="s">
        <v>4</v>
      </c>
      <c r="D11" s="43"/>
      <c r="E11" s="46"/>
      <c r="F11" s="46"/>
      <c r="G11" s="46"/>
      <c r="H11" s="46"/>
      <c r="I11" s="46"/>
      <c r="J11" s="46"/>
      <c r="K11" s="47"/>
    </row>
    <row r="12" spans="1:15">
      <c r="A12" s="42"/>
      <c r="B12" s="43"/>
      <c r="C12" s="45" t="s">
        <v>6</v>
      </c>
      <c r="D12" s="43"/>
      <c r="E12" s="46"/>
      <c r="F12" s="46"/>
      <c r="G12" s="46"/>
      <c r="H12" s="46"/>
      <c r="I12" s="46"/>
      <c r="J12" s="46"/>
      <c r="K12" s="47"/>
    </row>
    <row r="13" spans="1:15">
      <c r="A13" s="42"/>
      <c r="B13" s="43"/>
      <c r="C13" s="45" t="s">
        <v>36</v>
      </c>
      <c r="D13" s="43"/>
      <c r="E13" s="46"/>
      <c r="F13" s="46"/>
      <c r="G13" s="46"/>
      <c r="H13" s="46"/>
      <c r="I13" s="46"/>
      <c r="J13" s="46"/>
      <c r="K13" s="47"/>
    </row>
    <row r="14" spans="1:15">
      <c r="A14" s="42"/>
      <c r="B14" s="43"/>
      <c r="C14" s="45" t="s">
        <v>8</v>
      </c>
      <c r="D14" s="43"/>
      <c r="E14" s="46"/>
      <c r="F14" s="46"/>
      <c r="G14" s="46"/>
      <c r="H14" s="46"/>
      <c r="I14" s="46"/>
      <c r="J14" s="46"/>
      <c r="K14" s="47"/>
    </row>
    <row r="15" spans="1:15">
      <c r="A15" s="48"/>
      <c r="B15" s="38"/>
      <c r="C15" s="49" t="s">
        <v>9</v>
      </c>
      <c r="D15" s="38"/>
      <c r="E15" s="46"/>
      <c r="F15" s="46"/>
      <c r="G15" s="46"/>
      <c r="H15" s="46"/>
      <c r="I15" s="46"/>
      <c r="J15" s="46"/>
      <c r="K15" s="47"/>
    </row>
    <row r="16" spans="1: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>
      <c r="A17" s="40" t="s">
        <v>10</v>
      </c>
      <c r="B17" s="41" t="s">
        <v>11</v>
      </c>
      <c r="C17" s="41"/>
      <c r="D17" s="41"/>
      <c r="E17" s="41"/>
      <c r="F17" s="41"/>
      <c r="G17" s="35"/>
      <c r="H17" s="35"/>
      <c r="I17" s="35"/>
      <c r="J17" s="35"/>
      <c r="K17" s="36"/>
    </row>
    <row r="18" spans="1:1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>
      <c r="A19" s="42"/>
      <c r="B19" s="43"/>
      <c r="C19" s="45" t="s">
        <v>12</v>
      </c>
      <c r="D19" s="43"/>
      <c r="E19" s="202" t="s">
        <v>152</v>
      </c>
      <c r="F19" s="202"/>
      <c r="G19" s="202"/>
      <c r="H19" s="202"/>
      <c r="I19" s="202"/>
      <c r="J19" s="202"/>
      <c r="K19" s="203"/>
    </row>
    <row r="20" spans="1:11">
      <c r="A20" s="42"/>
      <c r="B20" s="43"/>
      <c r="C20" s="45" t="s">
        <v>13</v>
      </c>
      <c r="D20" s="43"/>
      <c r="E20" s="180" t="s">
        <v>153</v>
      </c>
      <c r="F20" s="180"/>
      <c r="G20" s="180"/>
      <c r="H20" s="180"/>
      <c r="I20" s="180"/>
      <c r="J20" s="180"/>
      <c r="K20" s="181"/>
    </row>
    <row r="21" spans="1:11">
      <c r="A21" s="42"/>
      <c r="B21" s="43"/>
      <c r="C21" s="45" t="s">
        <v>14</v>
      </c>
      <c r="D21" s="43"/>
      <c r="E21" s="180" t="s">
        <v>82</v>
      </c>
      <c r="F21" s="180"/>
      <c r="G21" s="180"/>
      <c r="H21" s="180"/>
      <c r="I21" s="180"/>
      <c r="J21" s="180"/>
      <c r="K21" s="181"/>
    </row>
    <row r="22" spans="1:11">
      <c r="A22" s="42"/>
      <c r="B22" s="43"/>
      <c r="C22" s="45" t="s">
        <v>15</v>
      </c>
      <c r="D22" s="43"/>
      <c r="E22" s="180">
        <v>79856548</v>
      </c>
      <c r="F22" s="180"/>
      <c r="G22" s="180"/>
      <c r="H22" s="180"/>
      <c r="I22" s="180"/>
      <c r="J22" s="180"/>
      <c r="K22" s="181"/>
    </row>
    <row r="23" spans="1:11">
      <c r="A23" s="48"/>
      <c r="B23" s="38"/>
      <c r="C23" s="49" t="s">
        <v>8</v>
      </c>
      <c r="D23" s="38"/>
      <c r="E23" s="179" t="s">
        <v>154</v>
      </c>
      <c r="F23" s="180"/>
      <c r="G23" s="180"/>
      <c r="H23" s="180"/>
      <c r="I23" s="180"/>
      <c r="J23" s="180"/>
      <c r="K23" s="181"/>
    </row>
    <row r="24" spans="1:11">
      <c r="A24" s="1"/>
    </row>
    <row r="25" spans="1:11" ht="15" customHeight="1">
      <c r="A25" s="183" t="s">
        <v>16</v>
      </c>
      <c r="B25" s="198" t="s">
        <v>74</v>
      </c>
      <c r="C25" s="199"/>
      <c r="D25" s="199"/>
      <c r="E25" s="199"/>
      <c r="F25" s="67">
        <v>31</v>
      </c>
      <c r="G25" s="68">
        <v>1</v>
      </c>
      <c r="H25" s="69">
        <v>2016</v>
      </c>
      <c r="I25" s="35"/>
      <c r="J25" s="35"/>
      <c r="K25" s="36"/>
    </row>
    <row r="26" spans="1:11" ht="15" customHeight="1">
      <c r="A26" s="184"/>
      <c r="B26" s="200" t="s">
        <v>75</v>
      </c>
      <c r="C26" s="201"/>
      <c r="D26" s="201"/>
      <c r="E26" s="201"/>
      <c r="F26" s="66">
        <v>1</v>
      </c>
      <c r="G26" s="65">
        <v>2015</v>
      </c>
      <c r="H26" s="70" t="s">
        <v>76</v>
      </c>
      <c r="I26" s="64">
        <v>12</v>
      </c>
      <c r="J26" s="64">
        <v>2015</v>
      </c>
      <c r="K26" s="39"/>
    </row>
    <row r="27" spans="1:11">
      <c r="A27" s="2"/>
      <c r="B27" s="3"/>
      <c r="C27" s="3"/>
      <c r="D27" s="3"/>
    </row>
    <row r="28" spans="1:11">
      <c r="A28" s="50" t="s">
        <v>20</v>
      </c>
      <c r="B28" s="51" t="s">
        <v>21</v>
      </c>
      <c r="C28" s="51"/>
      <c r="D28" s="51"/>
      <c r="E28" s="35"/>
      <c r="F28" s="35"/>
      <c r="G28" s="35"/>
      <c r="H28" s="35"/>
      <c r="I28" s="35"/>
      <c r="J28" s="35"/>
      <c r="K28" s="36"/>
    </row>
    <row r="29" spans="1:11">
      <c r="A29" s="52"/>
      <c r="B29" s="53"/>
      <c r="C29" s="53"/>
      <c r="D29" s="53"/>
      <c r="E29" s="43"/>
      <c r="F29" s="43"/>
      <c r="G29" s="43"/>
      <c r="H29" s="43"/>
      <c r="I29" s="43"/>
      <c r="J29" s="43"/>
      <c r="K29" s="44"/>
    </row>
    <row r="30" spans="1:11">
      <c r="A30" s="42"/>
      <c r="B30" s="204" t="s">
        <v>22</v>
      </c>
      <c r="C30" s="173" t="s">
        <v>169</v>
      </c>
      <c r="D30" s="174"/>
      <c r="E30" s="174"/>
      <c r="F30" s="174"/>
      <c r="G30" s="174"/>
      <c r="H30" s="174"/>
      <c r="I30" s="174"/>
      <c r="J30" s="174"/>
      <c r="K30" s="175"/>
    </row>
    <row r="31" spans="1:11">
      <c r="A31" s="42"/>
      <c r="B31" s="205"/>
      <c r="C31" s="176"/>
      <c r="D31" s="177"/>
      <c r="E31" s="177"/>
      <c r="F31" s="177"/>
      <c r="G31" s="177"/>
      <c r="H31" s="177"/>
      <c r="I31" s="177"/>
      <c r="J31" s="177"/>
      <c r="K31" s="178"/>
    </row>
    <row r="32" spans="1:11">
      <c r="A32" s="42"/>
      <c r="B32" s="206" t="s">
        <v>23</v>
      </c>
      <c r="C32" s="173" t="s">
        <v>170</v>
      </c>
      <c r="D32" s="174"/>
      <c r="E32" s="174"/>
      <c r="F32" s="174"/>
      <c r="G32" s="174"/>
      <c r="H32" s="174"/>
      <c r="I32" s="174"/>
      <c r="J32" s="174"/>
      <c r="K32" s="175"/>
    </row>
    <row r="33" spans="1:11">
      <c r="A33" s="42"/>
      <c r="B33" s="206"/>
      <c r="C33" s="176"/>
      <c r="D33" s="177"/>
      <c r="E33" s="177"/>
      <c r="F33" s="177"/>
      <c r="G33" s="177"/>
      <c r="H33" s="177"/>
      <c r="I33" s="177"/>
      <c r="J33" s="177"/>
      <c r="K33" s="178"/>
    </row>
    <row r="34" spans="1:11">
      <c r="A34" s="42"/>
      <c r="B34" s="206" t="s">
        <v>24</v>
      </c>
      <c r="C34" s="173" t="s">
        <v>171</v>
      </c>
      <c r="D34" s="174"/>
      <c r="E34" s="174"/>
      <c r="F34" s="174"/>
      <c r="G34" s="174"/>
      <c r="H34" s="174"/>
      <c r="I34" s="174"/>
      <c r="J34" s="174"/>
      <c r="K34" s="175"/>
    </row>
    <row r="35" spans="1:11">
      <c r="A35" s="48"/>
      <c r="B35" s="206"/>
      <c r="C35" s="176"/>
      <c r="D35" s="177"/>
      <c r="E35" s="177"/>
      <c r="F35" s="177"/>
      <c r="G35" s="177"/>
      <c r="H35" s="177"/>
      <c r="I35" s="177"/>
      <c r="J35" s="177"/>
      <c r="K35" s="178"/>
    </row>
    <row r="36" spans="1:11">
      <c r="A36" s="8"/>
      <c r="B36" s="4"/>
      <c r="C36" s="7"/>
      <c r="D36" s="4"/>
      <c r="E36" s="4"/>
      <c r="F36" s="4"/>
      <c r="G36" s="4"/>
      <c r="H36" s="4"/>
      <c r="I36" s="4"/>
      <c r="J36" s="4"/>
      <c r="K36" s="4"/>
    </row>
    <row r="37" spans="1:11">
      <c r="A37" s="40" t="s">
        <v>25</v>
      </c>
      <c r="B37" s="41" t="s">
        <v>26</v>
      </c>
      <c r="C37" s="54"/>
      <c r="D37" s="41"/>
      <c r="E37" s="41"/>
      <c r="F37" s="41"/>
      <c r="G37" s="41"/>
      <c r="H37" s="41"/>
      <c r="I37" s="35"/>
      <c r="J37" s="35"/>
      <c r="K37" s="36"/>
    </row>
    <row r="38" spans="1:11">
      <c r="A38" s="42"/>
      <c r="B38" s="43"/>
      <c r="C38" s="55"/>
      <c r="D38" s="43"/>
      <c r="E38" s="43"/>
      <c r="F38" s="43"/>
      <c r="G38" s="43"/>
      <c r="H38" s="43"/>
      <c r="I38" s="43"/>
      <c r="J38" s="43"/>
      <c r="K38" s="44"/>
    </row>
    <row r="39" spans="1:11">
      <c r="A39" s="56"/>
      <c r="B39" s="43"/>
      <c r="C39" s="43" t="s">
        <v>27</v>
      </c>
      <c r="D39" s="43"/>
      <c r="E39" s="64" t="s">
        <v>172</v>
      </c>
      <c r="F39" s="43"/>
      <c r="G39" s="43" t="s">
        <v>28</v>
      </c>
      <c r="H39" s="43"/>
      <c r="I39" s="64">
        <v>15</v>
      </c>
      <c r="J39" s="57" t="s">
        <v>29</v>
      </c>
      <c r="K39" s="44"/>
    </row>
    <row r="40" spans="1:11">
      <c r="A40" s="56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>
      <c r="A41" s="56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>
      <c r="A42" s="56"/>
      <c r="B42" s="43"/>
      <c r="C42" s="43" t="s">
        <v>30</v>
      </c>
      <c r="D42" s="43"/>
      <c r="E42" s="64" t="s">
        <v>172</v>
      </c>
      <c r="F42" s="43"/>
      <c r="G42" s="43" t="s">
        <v>28</v>
      </c>
      <c r="H42" s="43"/>
      <c r="I42" s="64">
        <f>100-I39</f>
        <v>85</v>
      </c>
      <c r="J42" s="57" t="s">
        <v>29</v>
      </c>
      <c r="K42" s="44"/>
    </row>
    <row r="43" spans="1:11">
      <c r="A43" s="58"/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5" spans="1:11">
      <c r="A45" s="40" t="s">
        <v>31</v>
      </c>
      <c r="B45" s="41" t="s">
        <v>32</v>
      </c>
      <c r="C45" s="41"/>
      <c r="D45" s="41"/>
      <c r="E45" s="41"/>
      <c r="F45" s="41"/>
      <c r="G45" s="41"/>
      <c r="H45" s="35"/>
      <c r="I45" s="35"/>
      <c r="J45" s="35"/>
      <c r="K45" s="36"/>
    </row>
    <row r="46" spans="1:11">
      <c r="A46" s="42"/>
      <c r="B46" s="43"/>
      <c r="C46" s="38"/>
      <c r="D46" s="38"/>
      <c r="E46" s="38"/>
      <c r="F46" s="43" t="s">
        <v>33</v>
      </c>
      <c r="G46" s="43"/>
      <c r="H46" s="43"/>
      <c r="I46" s="43"/>
      <c r="J46" s="43"/>
      <c r="K46" s="44"/>
    </row>
    <row r="47" spans="1:11">
      <c r="A47" s="42"/>
      <c r="B47" s="43"/>
      <c r="C47" s="46"/>
      <c r="D47" s="46"/>
      <c r="E47" s="46"/>
      <c r="F47" s="43" t="s">
        <v>34</v>
      </c>
      <c r="G47" s="43"/>
      <c r="H47" s="43"/>
      <c r="I47" s="43"/>
      <c r="J47" s="43"/>
      <c r="K47" s="44"/>
    </row>
    <row r="48" spans="1:11">
      <c r="A48" s="42"/>
      <c r="B48" s="43"/>
      <c r="C48" s="46"/>
      <c r="D48" s="46"/>
      <c r="E48" s="46"/>
      <c r="F48" s="43" t="s">
        <v>35</v>
      </c>
      <c r="G48" s="43"/>
      <c r="H48" s="43"/>
      <c r="I48" s="43"/>
      <c r="J48" s="43"/>
      <c r="K48" s="44"/>
    </row>
    <row r="49" spans="1:11">
      <c r="A49" s="48"/>
      <c r="B49" s="38"/>
      <c r="C49" s="38"/>
      <c r="D49" s="38"/>
      <c r="E49" s="38"/>
      <c r="F49" s="38"/>
      <c r="G49" s="38"/>
      <c r="H49" s="38"/>
      <c r="I49" s="38"/>
      <c r="J49" s="38"/>
      <c r="K49" s="39"/>
    </row>
    <row r="50" spans="1:11" ht="15.75" thickBot="1">
      <c r="A50" s="1"/>
    </row>
    <row r="51" spans="1:11" ht="15.75" customHeight="1" thickTop="1">
      <c r="A51" s="186" t="s">
        <v>72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8"/>
    </row>
    <row r="52" spans="1:11" ht="18.75" customHeight="1" thickBot="1">
      <c r="A52" s="189"/>
      <c r="B52" s="190"/>
      <c r="C52" s="190"/>
      <c r="D52" s="190"/>
      <c r="E52" s="190"/>
      <c r="F52" s="190"/>
      <c r="G52" s="190"/>
      <c r="H52" s="190"/>
      <c r="I52" s="190"/>
      <c r="J52" s="190"/>
      <c r="K52" s="191"/>
    </row>
    <row r="53" spans="1:11" ht="15.75" customHeight="1" thickTop="1">
      <c r="A53" s="1"/>
      <c r="F53" s="182" t="s">
        <v>38</v>
      </c>
      <c r="G53" s="182"/>
    </row>
    <row r="54" spans="1:11">
      <c r="A54" s="1"/>
    </row>
    <row r="55" spans="1:11">
      <c r="A55" s="1"/>
    </row>
  </sheetData>
  <mergeCells count="19">
    <mergeCell ref="B32:B33"/>
    <mergeCell ref="C32:K33"/>
    <mergeCell ref="B34:B35"/>
    <mergeCell ref="C34:K35"/>
    <mergeCell ref="E23:K23"/>
    <mergeCell ref="F53:G53"/>
    <mergeCell ref="A25:A26"/>
    <mergeCell ref="C3:I4"/>
    <mergeCell ref="A51:K52"/>
    <mergeCell ref="C5:K6"/>
    <mergeCell ref="B5:B6"/>
    <mergeCell ref="B25:E25"/>
    <mergeCell ref="B26:E26"/>
    <mergeCell ref="E19:K19"/>
    <mergeCell ref="E20:K20"/>
    <mergeCell ref="E21:K21"/>
    <mergeCell ref="E22:K22"/>
    <mergeCell ref="C30:K31"/>
    <mergeCell ref="B30:B31"/>
  </mergeCells>
  <dataValidations count="1">
    <dataValidation type="list" allowBlank="1" showInputMessage="1" showErrorMessage="1" sqref="E42 E39">
      <formula1>$O$4:$O$6</formula1>
    </dataValidation>
  </dataValidations>
  <hyperlinks>
    <hyperlink ref="E23" r:id="rId1"/>
  </hyperlinks>
  <pageMargins left="0.31" right="0" top="0.36" bottom="0.38" header="0.31496062992125984" footer="0.31496062992125984"/>
  <pageSetup paperSize="9" orientation="portrait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1"/>
  <sheetViews>
    <sheetView view="pageBreakPreview" topLeftCell="A13" zoomScaleNormal="100" zoomScaleSheetLayoutView="100" workbookViewId="0">
      <selection activeCell="G41" sqref="G41"/>
    </sheetView>
  </sheetViews>
  <sheetFormatPr defaultRowHeight="15"/>
  <cols>
    <col min="1" max="1" width="4.42578125" customWidth="1"/>
    <col min="3" max="6" width="9.140625" customWidth="1"/>
    <col min="10" max="10" width="21" customWidth="1"/>
  </cols>
  <sheetData>
    <row r="2" spans="1:11" ht="15" customHeight="1">
      <c r="A2" s="207" t="s">
        <v>39</v>
      </c>
      <c r="B2" s="227" t="s">
        <v>85</v>
      </c>
      <c r="C2" s="228"/>
      <c r="D2" s="228"/>
      <c r="E2" s="228"/>
      <c r="F2" s="228"/>
      <c r="G2" s="228"/>
      <c r="H2" s="228"/>
      <c r="I2" s="228"/>
      <c r="J2" s="229"/>
      <c r="K2" s="6"/>
    </row>
    <row r="3" spans="1:11">
      <c r="A3" s="208"/>
      <c r="B3" s="230"/>
      <c r="C3" s="231"/>
      <c r="D3" s="231"/>
      <c r="E3" s="231"/>
      <c r="F3" s="231"/>
      <c r="G3" s="231"/>
      <c r="H3" s="231"/>
      <c r="I3" s="231"/>
      <c r="J3" s="232"/>
      <c r="K3" s="6"/>
    </row>
    <row r="5" spans="1:11" ht="15" customHeight="1">
      <c r="B5" s="11" t="s">
        <v>40</v>
      </c>
      <c r="C5" s="225" t="s">
        <v>131</v>
      </c>
      <c r="D5" s="225"/>
      <c r="E5" s="225"/>
      <c r="F5" s="225"/>
      <c r="G5" s="225"/>
      <c r="H5" s="225"/>
      <c r="I5" s="225"/>
      <c r="J5" s="225"/>
    </row>
    <row r="6" spans="1:11">
      <c r="B6" s="6"/>
    </row>
    <row r="7" spans="1:11">
      <c r="B7" s="6"/>
      <c r="C7" s="218" t="s">
        <v>41</v>
      </c>
      <c r="D7" s="219"/>
      <c r="E7" s="220"/>
      <c r="F7" s="95" t="s">
        <v>42</v>
      </c>
      <c r="G7" s="218" t="s">
        <v>43</v>
      </c>
      <c r="H7" s="219"/>
      <c r="I7" s="220"/>
    </row>
    <row r="8" spans="1:11">
      <c r="B8" s="6"/>
      <c r="C8" s="215" t="s">
        <v>86</v>
      </c>
      <c r="D8" s="216"/>
      <c r="E8" s="217"/>
      <c r="F8" s="32" t="s">
        <v>53</v>
      </c>
      <c r="G8" s="233">
        <v>1</v>
      </c>
      <c r="H8" s="234"/>
      <c r="I8" s="235"/>
    </row>
    <row r="9" spans="1:11">
      <c r="B9" s="6"/>
      <c r="C9" s="215" t="s">
        <v>87</v>
      </c>
      <c r="D9" s="216"/>
      <c r="E9" s="217"/>
      <c r="F9" s="32" t="s">
        <v>53</v>
      </c>
      <c r="G9" s="233">
        <v>1</v>
      </c>
      <c r="H9" s="234"/>
      <c r="I9" s="235"/>
    </row>
    <row r="10" spans="1:11">
      <c r="A10" s="4"/>
      <c r="B10" s="4"/>
      <c r="C10" s="214"/>
      <c r="D10" s="214"/>
      <c r="E10" s="214"/>
      <c r="F10" s="33"/>
      <c r="G10" s="213"/>
      <c r="H10" s="213"/>
      <c r="I10" s="213"/>
    </row>
    <row r="11" spans="1:11" ht="30" customHeight="1">
      <c r="B11" s="76" t="s">
        <v>44</v>
      </c>
      <c r="C11" s="236" t="s">
        <v>155</v>
      </c>
      <c r="D11" s="236"/>
      <c r="E11" s="236"/>
      <c r="F11" s="236"/>
      <c r="G11" s="236"/>
      <c r="H11" s="236"/>
      <c r="I11" s="236"/>
      <c r="J11" s="236"/>
    </row>
    <row r="12" spans="1:11">
      <c r="B12" s="6"/>
      <c r="C12" s="214"/>
      <c r="D12" s="214"/>
      <c r="E12" s="214"/>
      <c r="F12" s="33"/>
      <c r="G12" s="213"/>
      <c r="H12" s="213"/>
      <c r="I12" s="213"/>
    </row>
    <row r="13" spans="1:11">
      <c r="B13" s="6"/>
      <c r="C13" s="222" t="s">
        <v>88</v>
      </c>
      <c r="D13" s="222"/>
      <c r="E13" s="222"/>
      <c r="F13" s="95" t="s">
        <v>42</v>
      </c>
      <c r="G13" s="223" t="s">
        <v>43</v>
      </c>
      <c r="H13" s="223"/>
      <c r="I13" s="223"/>
    </row>
    <row r="14" spans="1:11">
      <c r="B14" s="6"/>
      <c r="C14" s="224" t="s">
        <v>89</v>
      </c>
      <c r="D14" s="224"/>
      <c r="E14" s="224"/>
      <c r="F14" s="32" t="s">
        <v>90</v>
      </c>
      <c r="G14" s="209"/>
      <c r="H14" s="209"/>
      <c r="I14" s="209"/>
    </row>
    <row r="15" spans="1:11">
      <c r="B15" s="6"/>
      <c r="C15" s="224" t="s">
        <v>91</v>
      </c>
      <c r="D15" s="224"/>
      <c r="E15" s="224"/>
      <c r="F15" s="32" t="s">
        <v>92</v>
      </c>
      <c r="G15" s="209"/>
      <c r="H15" s="209"/>
      <c r="I15" s="209"/>
    </row>
    <row r="16" spans="1:11">
      <c r="B16" s="4"/>
      <c r="C16" s="214"/>
      <c r="D16" s="214"/>
      <c r="E16" s="214"/>
      <c r="F16" s="33"/>
      <c r="G16" s="213"/>
      <c r="H16" s="213"/>
      <c r="I16" s="213"/>
    </row>
    <row r="17" spans="2:10">
      <c r="B17" s="11" t="s">
        <v>46</v>
      </c>
      <c r="C17" s="225" t="s">
        <v>132</v>
      </c>
      <c r="D17" s="225"/>
      <c r="E17" s="225"/>
      <c r="F17" s="225"/>
      <c r="G17" s="225"/>
      <c r="H17" s="225"/>
      <c r="I17" s="225"/>
      <c r="J17" s="225"/>
    </row>
    <row r="18" spans="2:10">
      <c r="B18" s="6"/>
    </row>
    <row r="19" spans="2:10">
      <c r="B19" s="11"/>
      <c r="C19" s="218" t="s">
        <v>41</v>
      </c>
      <c r="D19" s="219"/>
      <c r="E19" s="220"/>
      <c r="F19" s="95" t="s">
        <v>42</v>
      </c>
      <c r="G19" s="218" t="s">
        <v>43</v>
      </c>
      <c r="H19" s="219"/>
      <c r="I19" s="220"/>
      <c r="J19" s="78"/>
    </row>
    <row r="20" spans="2:10">
      <c r="B20" s="11"/>
      <c r="C20" s="215" t="s">
        <v>86</v>
      </c>
      <c r="D20" s="216"/>
      <c r="E20" s="217"/>
      <c r="F20" s="32" t="s">
        <v>53</v>
      </c>
      <c r="G20" s="210"/>
      <c r="H20" s="211"/>
      <c r="I20" s="212"/>
      <c r="J20" s="78"/>
    </row>
    <row r="21" spans="2:10">
      <c r="B21" s="6"/>
      <c r="C21" s="215" t="s">
        <v>87</v>
      </c>
      <c r="D21" s="216"/>
      <c r="E21" s="217"/>
      <c r="F21" s="32" t="s">
        <v>53</v>
      </c>
      <c r="G21" s="210"/>
      <c r="H21" s="211"/>
      <c r="I21" s="212"/>
      <c r="J21" s="4"/>
    </row>
    <row r="22" spans="2:10">
      <c r="B22" s="80"/>
      <c r="C22" s="71"/>
      <c r="D22" s="71"/>
      <c r="E22" s="71"/>
      <c r="F22" s="33"/>
      <c r="G22" s="226"/>
      <c r="H22" s="226"/>
      <c r="I22" s="226"/>
      <c r="J22" s="4"/>
    </row>
    <row r="23" spans="2:10" ht="29.25" customHeight="1">
      <c r="B23" s="76" t="s">
        <v>47</v>
      </c>
      <c r="C23" s="221" t="s">
        <v>156</v>
      </c>
      <c r="D23" s="221"/>
      <c r="E23" s="221"/>
      <c r="F23" s="221"/>
      <c r="G23" s="221"/>
      <c r="H23" s="221"/>
      <c r="I23" s="221"/>
      <c r="J23" s="221"/>
    </row>
    <row r="24" spans="2:10">
      <c r="B24" s="12"/>
      <c r="C24" s="4"/>
      <c r="D24" s="4"/>
      <c r="E24" s="4"/>
      <c r="F24" s="4"/>
      <c r="G24" s="4"/>
      <c r="H24" s="4"/>
      <c r="I24" s="4"/>
      <c r="J24" s="4"/>
    </row>
    <row r="25" spans="2:10">
      <c r="B25" s="12"/>
      <c r="C25" s="222" t="s">
        <v>88</v>
      </c>
      <c r="D25" s="222"/>
      <c r="E25" s="222"/>
      <c r="F25" s="95" t="s">
        <v>42</v>
      </c>
      <c r="G25" s="223" t="s">
        <v>43</v>
      </c>
      <c r="H25" s="223"/>
      <c r="I25" s="223"/>
      <c r="J25" s="4"/>
    </row>
    <row r="26" spans="2:10">
      <c r="B26" s="12"/>
      <c r="C26" s="224" t="s">
        <v>93</v>
      </c>
      <c r="D26" s="224"/>
      <c r="E26" s="224"/>
      <c r="F26" s="32" t="s">
        <v>53</v>
      </c>
      <c r="G26" s="209"/>
      <c r="H26" s="209"/>
      <c r="I26" s="209"/>
      <c r="J26" s="4"/>
    </row>
    <row r="27" spans="2:10">
      <c r="B27" s="82"/>
      <c r="C27" s="224" t="s">
        <v>91</v>
      </c>
      <c r="D27" s="224"/>
      <c r="E27" s="224"/>
      <c r="F27" s="32" t="s">
        <v>92</v>
      </c>
      <c r="G27" s="209"/>
      <c r="H27" s="209"/>
      <c r="I27" s="209"/>
      <c r="J27" s="4"/>
    </row>
    <row r="28" spans="2:10">
      <c r="B28" s="80"/>
      <c r="C28" s="81"/>
      <c r="D28" s="81"/>
      <c r="E28" s="81"/>
      <c r="F28" s="33"/>
      <c r="G28" s="79"/>
      <c r="H28" s="79"/>
      <c r="I28" s="79"/>
      <c r="J28" s="4"/>
    </row>
    <row r="29" spans="2:10" ht="15" customHeight="1">
      <c r="B29" s="11" t="s">
        <v>48</v>
      </c>
      <c r="C29" s="225" t="s">
        <v>133</v>
      </c>
      <c r="D29" s="225"/>
      <c r="E29" s="225"/>
      <c r="F29" s="225"/>
      <c r="G29" s="225"/>
      <c r="H29" s="225"/>
      <c r="I29" s="225"/>
      <c r="J29" s="225"/>
    </row>
    <row r="30" spans="2:10">
      <c r="B30" s="6"/>
    </row>
    <row r="31" spans="2:10">
      <c r="B31" s="6"/>
      <c r="C31" s="218" t="s">
        <v>41</v>
      </c>
      <c r="D31" s="219"/>
      <c r="E31" s="220"/>
      <c r="F31" s="95" t="s">
        <v>42</v>
      </c>
      <c r="G31" s="218" t="s">
        <v>43</v>
      </c>
      <c r="H31" s="219"/>
      <c r="I31" s="220"/>
    </row>
    <row r="32" spans="2:10">
      <c r="B32" s="6"/>
      <c r="C32" s="215" t="s">
        <v>86</v>
      </c>
      <c r="D32" s="216"/>
      <c r="E32" s="217"/>
      <c r="F32" s="32" t="s">
        <v>53</v>
      </c>
      <c r="G32" s="210"/>
      <c r="H32" s="211"/>
      <c r="I32" s="212"/>
    </row>
    <row r="33" spans="2:10">
      <c r="B33" s="6"/>
      <c r="C33" s="215" t="s">
        <v>87</v>
      </c>
      <c r="D33" s="216"/>
      <c r="E33" s="217"/>
      <c r="F33" s="32" t="s">
        <v>53</v>
      </c>
      <c r="G33" s="210"/>
      <c r="H33" s="211"/>
      <c r="I33" s="212"/>
    </row>
    <row r="34" spans="2:10">
      <c r="B34" s="4"/>
      <c r="C34" s="214"/>
      <c r="D34" s="214"/>
      <c r="E34" s="214"/>
      <c r="F34" s="33"/>
      <c r="G34" s="213"/>
      <c r="H34" s="213"/>
      <c r="I34" s="213"/>
    </row>
    <row r="35" spans="2:10" ht="30.75" customHeight="1">
      <c r="B35" s="76" t="s">
        <v>94</v>
      </c>
      <c r="C35" s="236" t="s">
        <v>157</v>
      </c>
      <c r="D35" s="236"/>
      <c r="E35" s="236"/>
      <c r="F35" s="236"/>
      <c r="G35" s="236"/>
      <c r="H35" s="236"/>
      <c r="I35" s="236"/>
      <c r="J35" s="236"/>
    </row>
    <row r="36" spans="2:10">
      <c r="B36" s="6"/>
      <c r="C36" s="214"/>
      <c r="D36" s="214"/>
      <c r="E36" s="214"/>
      <c r="F36" s="33"/>
      <c r="G36" s="213"/>
      <c r="H36" s="213"/>
      <c r="I36" s="213"/>
    </row>
    <row r="37" spans="2:10">
      <c r="B37" s="6"/>
      <c r="C37" s="222" t="s">
        <v>88</v>
      </c>
      <c r="D37" s="222"/>
      <c r="E37" s="222"/>
      <c r="F37" s="95" t="s">
        <v>42</v>
      </c>
      <c r="G37" s="223" t="s">
        <v>43</v>
      </c>
      <c r="H37" s="223"/>
      <c r="I37" s="223"/>
    </row>
    <row r="38" spans="2:10">
      <c r="B38" s="6"/>
      <c r="C38" s="224" t="s">
        <v>89</v>
      </c>
      <c r="D38" s="224"/>
      <c r="E38" s="224"/>
      <c r="F38" s="32" t="s">
        <v>90</v>
      </c>
      <c r="G38" s="209"/>
      <c r="H38" s="209"/>
      <c r="I38" s="209"/>
    </row>
    <row r="39" spans="2:10">
      <c r="B39" s="6"/>
      <c r="C39" s="224" t="s">
        <v>91</v>
      </c>
      <c r="D39" s="224"/>
      <c r="E39" s="224"/>
      <c r="F39" s="32" t="s">
        <v>92</v>
      </c>
      <c r="G39" s="209"/>
      <c r="H39" s="209"/>
      <c r="I39" s="209"/>
    </row>
    <row r="40" spans="2:10">
      <c r="B40" s="4"/>
      <c r="C40" s="214"/>
      <c r="D40" s="214"/>
      <c r="E40" s="214"/>
      <c r="F40" s="33"/>
      <c r="G40" s="213"/>
      <c r="H40" s="213"/>
      <c r="I40" s="213"/>
    </row>
    <row r="41" spans="2:10">
      <c r="B41" s="77"/>
      <c r="C41" s="84"/>
      <c r="D41" s="84"/>
      <c r="E41" s="84"/>
      <c r="F41" s="84"/>
      <c r="G41" s="84"/>
      <c r="H41" s="84"/>
      <c r="I41" s="84"/>
      <c r="J41" s="84"/>
    </row>
    <row r="42" spans="2:10">
      <c r="B42" s="4"/>
      <c r="C42" s="4"/>
      <c r="D42" s="4"/>
      <c r="E42" s="4"/>
      <c r="F42" s="4"/>
      <c r="G42" s="4"/>
      <c r="H42" s="4"/>
      <c r="I42" s="4"/>
      <c r="J42" s="4"/>
    </row>
    <row r="43" spans="2:10">
      <c r="B43" s="77"/>
      <c r="C43" s="96"/>
      <c r="D43" s="96"/>
      <c r="E43" s="96"/>
      <c r="F43" s="160"/>
      <c r="G43" s="96"/>
      <c r="H43" s="96"/>
      <c r="I43" s="96"/>
      <c r="J43" s="78"/>
    </row>
    <row r="44" spans="2:10">
      <c r="B44" s="77"/>
      <c r="C44" s="79"/>
      <c r="D44" s="79"/>
      <c r="E44" s="79"/>
      <c r="F44" s="155"/>
      <c r="G44" s="161"/>
      <c r="H44" s="161"/>
      <c r="I44" s="161"/>
      <c r="J44" s="78"/>
    </row>
    <row r="45" spans="2:10">
      <c r="B45" s="4"/>
      <c r="C45" s="79"/>
      <c r="D45" s="79"/>
      <c r="E45" s="79"/>
      <c r="F45" s="155"/>
      <c r="G45" s="161"/>
      <c r="H45" s="161"/>
      <c r="I45" s="161"/>
      <c r="J45" s="4"/>
    </row>
    <row r="46" spans="2:10">
      <c r="B46" s="80"/>
      <c r="C46" s="81"/>
      <c r="D46" s="81"/>
      <c r="E46" s="81"/>
      <c r="F46" s="155"/>
      <c r="G46" s="79"/>
      <c r="H46" s="79"/>
      <c r="I46" s="79"/>
      <c r="J46" s="4"/>
    </row>
    <row r="47" spans="2:10" ht="29.25" customHeight="1">
      <c r="B47" s="162"/>
      <c r="C47" s="159"/>
      <c r="D47" s="159"/>
      <c r="E47" s="159"/>
      <c r="F47" s="159"/>
      <c r="G47" s="159"/>
      <c r="H47" s="159"/>
      <c r="I47" s="159"/>
      <c r="J47" s="159"/>
    </row>
    <row r="48" spans="2:10">
      <c r="B48" s="163"/>
      <c r="C48" s="4"/>
      <c r="D48" s="4"/>
      <c r="E48" s="4"/>
      <c r="F48" s="4"/>
      <c r="G48" s="4"/>
      <c r="H48" s="4"/>
      <c r="I48" s="4"/>
      <c r="J48" s="4"/>
    </row>
    <row r="49" spans="2:10">
      <c r="B49" s="163"/>
      <c r="C49" s="96"/>
      <c r="D49" s="96"/>
      <c r="E49" s="96"/>
      <c r="F49" s="160"/>
      <c r="G49" s="164"/>
      <c r="H49" s="164"/>
      <c r="I49" s="164"/>
      <c r="J49" s="4"/>
    </row>
    <row r="50" spans="2:10">
      <c r="B50" s="163"/>
      <c r="C50" s="79"/>
      <c r="D50" s="79"/>
      <c r="E50" s="79"/>
      <c r="F50" s="155"/>
      <c r="G50" s="161"/>
      <c r="H50" s="161"/>
      <c r="I50" s="161"/>
      <c r="J50" s="4"/>
    </row>
    <row r="51" spans="2:10">
      <c r="B51" s="80"/>
      <c r="C51" s="79"/>
      <c r="D51" s="79"/>
      <c r="E51" s="79"/>
      <c r="F51" s="182" t="s">
        <v>160</v>
      </c>
      <c r="G51" s="182"/>
      <c r="H51" s="161"/>
      <c r="I51" s="161"/>
      <c r="J51" s="4"/>
    </row>
  </sheetData>
  <mergeCells count="58">
    <mergeCell ref="F51:G51"/>
    <mergeCell ref="C38:E38"/>
    <mergeCell ref="G38:I38"/>
    <mergeCell ref="C39:E39"/>
    <mergeCell ref="G39:I39"/>
    <mergeCell ref="G40:I40"/>
    <mergeCell ref="C35:J35"/>
    <mergeCell ref="C36:E36"/>
    <mergeCell ref="G36:I36"/>
    <mergeCell ref="C37:E37"/>
    <mergeCell ref="G37:I37"/>
    <mergeCell ref="C32:E32"/>
    <mergeCell ref="C33:E33"/>
    <mergeCell ref="C34:E34"/>
    <mergeCell ref="G7:I7"/>
    <mergeCell ref="G8:I8"/>
    <mergeCell ref="C12:E12"/>
    <mergeCell ref="C13:E13"/>
    <mergeCell ref="C14:E14"/>
    <mergeCell ref="C15:E15"/>
    <mergeCell ref="C16:E16"/>
    <mergeCell ref="C8:E8"/>
    <mergeCell ref="C9:E9"/>
    <mergeCell ref="C10:E10"/>
    <mergeCell ref="G9:I9"/>
    <mergeCell ref="C11:J11"/>
    <mergeCell ref="C17:J17"/>
    <mergeCell ref="C27:E27"/>
    <mergeCell ref="C29:J29"/>
    <mergeCell ref="G22:I22"/>
    <mergeCell ref="B2:J3"/>
    <mergeCell ref="C31:E31"/>
    <mergeCell ref="C5:J5"/>
    <mergeCell ref="C19:E19"/>
    <mergeCell ref="G19:I19"/>
    <mergeCell ref="C7:E7"/>
    <mergeCell ref="G10:I10"/>
    <mergeCell ref="G12:I12"/>
    <mergeCell ref="G13:I13"/>
    <mergeCell ref="G14:I14"/>
    <mergeCell ref="G15:I15"/>
    <mergeCell ref="G16:I16"/>
    <mergeCell ref="A2:A3"/>
    <mergeCell ref="G27:I27"/>
    <mergeCell ref="G33:I33"/>
    <mergeCell ref="G34:I34"/>
    <mergeCell ref="C40:E40"/>
    <mergeCell ref="C20:E20"/>
    <mergeCell ref="C21:E21"/>
    <mergeCell ref="G31:I31"/>
    <mergeCell ref="G32:I32"/>
    <mergeCell ref="G20:I20"/>
    <mergeCell ref="G21:I21"/>
    <mergeCell ref="C23:J23"/>
    <mergeCell ref="C25:E25"/>
    <mergeCell ref="G25:I25"/>
    <mergeCell ref="C26:E26"/>
    <mergeCell ref="G26:I26"/>
  </mergeCells>
  <pageMargins left="0.28000000000000003" right="0.2" top="0.23" bottom="0.2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3"/>
  <sheetViews>
    <sheetView view="pageBreakPreview" zoomScaleNormal="100" zoomScaleSheetLayoutView="100" workbookViewId="0">
      <selection activeCell="G34" sqref="G34"/>
    </sheetView>
  </sheetViews>
  <sheetFormatPr defaultRowHeight="15"/>
  <cols>
    <col min="1" max="1" width="4.42578125" customWidth="1"/>
    <col min="3" max="5" width="9.140625" customWidth="1"/>
    <col min="10" max="10" width="21" customWidth="1"/>
  </cols>
  <sheetData>
    <row r="2" spans="1:11" ht="15" customHeight="1">
      <c r="A2" s="207" t="s">
        <v>39</v>
      </c>
      <c r="B2" s="227" t="s">
        <v>85</v>
      </c>
      <c r="C2" s="228"/>
      <c r="D2" s="228"/>
      <c r="E2" s="228"/>
      <c r="F2" s="228"/>
      <c r="G2" s="228"/>
      <c r="H2" s="228"/>
      <c r="I2" s="228"/>
      <c r="J2" s="229"/>
      <c r="K2" s="6"/>
    </row>
    <row r="3" spans="1:11">
      <c r="A3" s="208"/>
      <c r="B3" s="230"/>
      <c r="C3" s="231"/>
      <c r="D3" s="231"/>
      <c r="E3" s="231"/>
      <c r="F3" s="231"/>
      <c r="G3" s="231"/>
      <c r="H3" s="231"/>
      <c r="I3" s="231"/>
      <c r="J3" s="232"/>
      <c r="K3" s="6"/>
    </row>
    <row r="5" spans="1:11" ht="15" customHeight="1">
      <c r="B5" s="11" t="s">
        <v>95</v>
      </c>
      <c r="C5" s="225" t="s">
        <v>134</v>
      </c>
      <c r="D5" s="225"/>
      <c r="E5" s="225"/>
      <c r="F5" s="225"/>
      <c r="G5" s="225"/>
      <c r="H5" s="225"/>
      <c r="I5" s="225"/>
      <c r="J5" s="225"/>
    </row>
    <row r="6" spans="1:11">
      <c r="B6" s="6"/>
    </row>
    <row r="7" spans="1:11">
      <c r="B7" s="6"/>
      <c r="C7" s="218" t="s">
        <v>41</v>
      </c>
      <c r="D7" s="219"/>
      <c r="E7" s="220"/>
      <c r="F7" s="156" t="s">
        <v>42</v>
      </c>
      <c r="G7" s="218" t="s">
        <v>43</v>
      </c>
      <c r="H7" s="219"/>
      <c r="I7" s="220"/>
    </row>
    <row r="8" spans="1:11">
      <c r="B8" s="6"/>
      <c r="C8" s="215" t="s">
        <v>86</v>
      </c>
      <c r="D8" s="216"/>
      <c r="E8" s="217"/>
      <c r="F8" s="157" t="s">
        <v>53</v>
      </c>
      <c r="G8" s="210"/>
      <c r="H8" s="211"/>
      <c r="I8" s="212"/>
    </row>
    <row r="9" spans="1:11">
      <c r="B9" s="6"/>
      <c r="C9" s="215" t="s">
        <v>87</v>
      </c>
      <c r="D9" s="216"/>
      <c r="E9" s="217"/>
      <c r="F9" s="157" t="s">
        <v>53</v>
      </c>
      <c r="G9" s="210"/>
      <c r="H9" s="211"/>
      <c r="I9" s="212"/>
    </row>
    <row r="10" spans="1:11">
      <c r="A10" s="4"/>
      <c r="B10" s="4"/>
      <c r="C10" s="214"/>
      <c r="D10" s="214"/>
      <c r="E10" s="214"/>
      <c r="F10" s="155"/>
      <c r="G10" s="213"/>
      <c r="H10" s="213"/>
      <c r="I10" s="213"/>
    </row>
    <row r="11" spans="1:11" ht="30" customHeight="1">
      <c r="B11" s="76" t="s">
        <v>96</v>
      </c>
      <c r="C11" s="221" t="s">
        <v>158</v>
      </c>
      <c r="D11" s="221"/>
      <c r="E11" s="221"/>
      <c r="F11" s="221"/>
      <c r="G11" s="221"/>
      <c r="H11" s="221"/>
      <c r="I11" s="221"/>
      <c r="J11" s="221"/>
    </row>
    <row r="12" spans="1:11">
      <c r="B12" s="6"/>
      <c r="C12" s="214"/>
      <c r="D12" s="214"/>
      <c r="E12" s="214"/>
      <c r="F12" s="155"/>
      <c r="G12" s="213"/>
      <c r="H12" s="213"/>
      <c r="I12" s="213"/>
    </row>
    <row r="13" spans="1:11">
      <c r="B13" s="6"/>
      <c r="C13" s="222" t="s">
        <v>88</v>
      </c>
      <c r="D13" s="222"/>
      <c r="E13" s="222"/>
      <c r="F13" s="156" t="s">
        <v>42</v>
      </c>
      <c r="G13" s="223" t="s">
        <v>43</v>
      </c>
      <c r="H13" s="223"/>
      <c r="I13" s="223"/>
    </row>
    <row r="14" spans="1:11">
      <c r="B14" s="6"/>
      <c r="C14" s="224" t="s">
        <v>93</v>
      </c>
      <c r="D14" s="224"/>
      <c r="E14" s="224"/>
      <c r="F14" s="157" t="s">
        <v>53</v>
      </c>
      <c r="G14" s="209"/>
      <c r="H14" s="209"/>
      <c r="I14" s="209"/>
    </row>
    <row r="15" spans="1:11">
      <c r="B15" s="6"/>
      <c r="C15" s="224" t="s">
        <v>91</v>
      </c>
      <c r="D15" s="224"/>
      <c r="E15" s="224"/>
      <c r="F15" s="157" t="s">
        <v>92</v>
      </c>
      <c r="G15" s="209"/>
      <c r="H15" s="209"/>
      <c r="I15" s="209"/>
    </row>
    <row r="16" spans="1:11">
      <c r="B16" s="4"/>
      <c r="C16" s="214"/>
      <c r="D16" s="214"/>
      <c r="E16" s="214"/>
      <c r="F16" s="155"/>
      <c r="G16" s="213"/>
      <c r="H16" s="213"/>
      <c r="I16" s="213"/>
    </row>
    <row r="17" spans="1:10" ht="30.75" customHeight="1">
      <c r="B17" s="76" t="s">
        <v>161</v>
      </c>
      <c r="C17" s="225" t="s">
        <v>163</v>
      </c>
      <c r="D17" s="225"/>
      <c r="E17" s="225"/>
      <c r="F17" s="225"/>
      <c r="G17" s="225"/>
      <c r="H17" s="225"/>
      <c r="I17" s="225"/>
      <c r="J17" s="225"/>
    </row>
    <row r="18" spans="1:10">
      <c r="B18" s="6"/>
    </row>
    <row r="19" spans="1:10">
      <c r="B19" s="11"/>
      <c r="C19" s="218" t="s">
        <v>162</v>
      </c>
      <c r="D19" s="219"/>
      <c r="E19" s="220"/>
      <c r="F19" s="156" t="s">
        <v>42</v>
      </c>
      <c r="G19" s="218" t="s">
        <v>101</v>
      </c>
      <c r="H19" s="219"/>
      <c r="I19" s="220"/>
      <c r="J19" s="78"/>
    </row>
    <row r="20" spans="1:10">
      <c r="B20" s="11"/>
      <c r="C20" s="215"/>
      <c r="D20" s="216"/>
      <c r="E20" s="217"/>
      <c r="F20" s="157"/>
      <c r="G20" s="210"/>
      <c r="H20" s="211"/>
      <c r="I20" s="212"/>
      <c r="J20" s="78"/>
    </row>
    <row r="21" spans="1:10">
      <c r="B21" s="6"/>
      <c r="C21" s="237"/>
      <c r="D21" s="238"/>
      <c r="E21" s="239"/>
      <c r="F21" s="165"/>
      <c r="G21" s="240"/>
      <c r="H21" s="241"/>
      <c r="I21" s="242"/>
      <c r="J21" s="4"/>
    </row>
    <row r="22" spans="1:10">
      <c r="A22" s="4"/>
      <c r="B22" s="166"/>
      <c r="C22" s="237"/>
      <c r="D22" s="238"/>
      <c r="E22" s="239"/>
      <c r="F22" s="165"/>
      <c r="G22" s="240"/>
      <c r="H22" s="241"/>
      <c r="I22" s="242"/>
      <c r="J22" s="4"/>
    </row>
    <row r="23" spans="1:10" ht="12.75" customHeight="1">
      <c r="A23" s="4"/>
      <c r="B23" s="167"/>
      <c r="C23" s="237"/>
      <c r="D23" s="238"/>
      <c r="E23" s="239"/>
      <c r="F23" s="165"/>
      <c r="G23" s="240"/>
      <c r="H23" s="241"/>
      <c r="I23" s="242"/>
      <c r="J23" s="159"/>
    </row>
    <row r="24" spans="1:10">
      <c r="A24" s="4"/>
      <c r="B24" s="168"/>
      <c r="C24" s="237"/>
      <c r="D24" s="238"/>
      <c r="E24" s="239"/>
      <c r="F24" s="165"/>
      <c r="G24" s="240"/>
      <c r="H24" s="241"/>
      <c r="I24" s="242"/>
      <c r="J24" s="4"/>
    </row>
    <row r="25" spans="1:10">
      <c r="A25" s="4"/>
      <c r="B25" s="168"/>
      <c r="C25" s="237"/>
      <c r="D25" s="238"/>
      <c r="E25" s="239"/>
      <c r="F25" s="165"/>
      <c r="G25" s="240"/>
      <c r="H25" s="241"/>
      <c r="I25" s="242"/>
      <c r="J25" s="4"/>
    </row>
    <row r="26" spans="1:10">
      <c r="A26" s="4"/>
      <c r="B26" s="168"/>
      <c r="C26" s="237"/>
      <c r="D26" s="238"/>
      <c r="E26" s="239"/>
      <c r="F26" s="165"/>
      <c r="G26" s="240"/>
      <c r="H26" s="241"/>
      <c r="I26" s="242"/>
      <c r="J26" s="4"/>
    </row>
    <row r="27" spans="1:10">
      <c r="A27" s="4"/>
      <c r="B27" s="166"/>
      <c r="C27" s="237"/>
      <c r="D27" s="238"/>
      <c r="E27" s="239"/>
      <c r="F27" s="165"/>
      <c r="G27" s="240"/>
      <c r="H27" s="241"/>
      <c r="I27" s="242"/>
      <c r="J27" s="4"/>
    </row>
    <row r="28" spans="1:10">
      <c r="A28" s="4"/>
      <c r="B28" s="166"/>
      <c r="C28" s="224"/>
      <c r="D28" s="224"/>
      <c r="E28" s="224"/>
      <c r="F28" s="157"/>
      <c r="G28" s="209"/>
      <c r="H28" s="209"/>
      <c r="I28" s="209"/>
      <c r="J28" s="4"/>
    </row>
    <row r="29" spans="1:10" ht="15" customHeight="1">
      <c r="A29" s="4"/>
      <c r="B29" s="172"/>
      <c r="C29" s="224"/>
      <c r="D29" s="224"/>
      <c r="E29" s="224"/>
      <c r="F29" s="157"/>
      <c r="G29" s="209"/>
      <c r="H29" s="209"/>
      <c r="I29" s="209"/>
      <c r="J29" s="8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96"/>
      <c r="D31" s="96"/>
      <c r="E31" s="96"/>
      <c r="F31" s="160"/>
      <c r="G31" s="96"/>
      <c r="H31" s="96"/>
      <c r="I31" s="96"/>
      <c r="J31" s="4"/>
    </row>
    <row r="32" spans="1:10">
      <c r="A32" s="4"/>
      <c r="B32" s="4"/>
      <c r="C32" s="79"/>
      <c r="D32" s="79"/>
      <c r="E32" s="79"/>
      <c r="F32" s="155"/>
      <c r="G32" s="161"/>
      <c r="H32" s="161"/>
      <c r="I32" s="161"/>
      <c r="J32" s="4"/>
    </row>
    <row r="33" spans="1:10">
      <c r="A33" s="4"/>
      <c r="B33" s="4"/>
      <c r="C33" s="79"/>
      <c r="D33" s="79"/>
      <c r="E33" s="79"/>
      <c r="F33" s="155"/>
      <c r="G33" s="161"/>
      <c r="H33" s="161"/>
      <c r="I33" s="161"/>
      <c r="J33" s="4"/>
    </row>
    <row r="34" spans="1:10">
      <c r="A34" s="4"/>
      <c r="B34" s="4"/>
      <c r="C34" s="79"/>
      <c r="D34" s="79"/>
      <c r="E34" s="79"/>
      <c r="F34" s="155"/>
      <c r="G34" s="161"/>
      <c r="H34" s="161"/>
      <c r="I34" s="161"/>
      <c r="J34" s="4"/>
    </row>
    <row r="35" spans="1:10" ht="14.25" customHeight="1">
      <c r="A35" s="4"/>
      <c r="B35" s="162"/>
      <c r="C35" s="78"/>
      <c r="D35" s="78"/>
      <c r="E35" s="78"/>
      <c r="F35" s="78"/>
      <c r="G35" s="78"/>
      <c r="H35" s="78"/>
      <c r="I35" s="78"/>
      <c r="J35" s="78"/>
    </row>
    <row r="36" spans="1:10">
      <c r="A36" s="4"/>
      <c r="B36" s="4"/>
      <c r="C36" s="79"/>
      <c r="D36" s="79"/>
      <c r="E36" s="79"/>
      <c r="F36" s="155"/>
      <c r="G36" s="161"/>
      <c r="H36" s="161"/>
      <c r="I36" s="161"/>
      <c r="J36" s="4"/>
    </row>
    <row r="37" spans="1:10">
      <c r="A37" s="4"/>
      <c r="B37" s="4"/>
      <c r="C37" s="96"/>
      <c r="D37" s="96"/>
      <c r="E37" s="96"/>
      <c r="F37" s="160"/>
      <c r="G37" s="164"/>
      <c r="H37" s="164"/>
      <c r="I37" s="164"/>
      <c r="J37" s="4"/>
    </row>
    <row r="38" spans="1:10">
      <c r="A38" s="4"/>
      <c r="B38" s="4"/>
      <c r="C38" s="79"/>
      <c r="D38" s="79"/>
      <c r="E38" s="79"/>
      <c r="F38" s="155"/>
      <c r="G38" s="161"/>
      <c r="H38" s="161"/>
      <c r="I38" s="161"/>
      <c r="J38" s="4"/>
    </row>
    <row r="39" spans="1:10">
      <c r="A39" s="4"/>
      <c r="B39" s="4"/>
      <c r="C39" s="79"/>
      <c r="D39" s="79"/>
      <c r="E39" s="79"/>
      <c r="F39" s="155"/>
      <c r="G39" s="161"/>
      <c r="H39" s="161"/>
      <c r="I39" s="161"/>
      <c r="J39" s="4"/>
    </row>
    <row r="40" spans="1:10">
      <c r="B40" s="4"/>
      <c r="C40" s="79"/>
      <c r="D40" s="79"/>
      <c r="E40" s="79"/>
      <c r="F40" s="155"/>
      <c r="G40" s="161"/>
      <c r="H40" s="161"/>
      <c r="I40" s="161"/>
    </row>
    <row r="41" spans="1:10">
      <c r="A41" s="4"/>
      <c r="B41" s="4"/>
      <c r="C41" s="4"/>
      <c r="D41" s="4"/>
      <c r="E41" s="4"/>
    </row>
    <row r="42" spans="1:10">
      <c r="A42" s="4"/>
      <c r="B42" s="4"/>
      <c r="C42" s="4"/>
      <c r="D42" s="4"/>
      <c r="E42" s="4"/>
    </row>
    <row r="43" spans="1:10">
      <c r="A43" s="4"/>
      <c r="B43" s="77"/>
      <c r="C43" s="4"/>
      <c r="D43" s="4"/>
      <c r="E43" s="4"/>
      <c r="J43" s="78"/>
    </row>
    <row r="44" spans="1:10">
      <c r="A44" s="4"/>
      <c r="B44" s="77"/>
      <c r="C44" s="4"/>
      <c r="D44" s="4"/>
      <c r="E44" s="4"/>
      <c r="J44" s="78"/>
    </row>
    <row r="45" spans="1:10">
      <c r="A45" s="4"/>
      <c r="B45" s="4"/>
      <c r="C45" s="4"/>
      <c r="D45" s="4"/>
      <c r="E45" s="4"/>
      <c r="J45" s="4"/>
    </row>
    <row r="46" spans="1:10">
      <c r="A46" s="4"/>
      <c r="B46" s="80"/>
      <c r="C46" s="81"/>
      <c r="D46" s="81"/>
      <c r="E46" s="81"/>
      <c r="F46" s="155"/>
      <c r="G46" s="79"/>
      <c r="H46" s="79"/>
      <c r="I46" s="79"/>
      <c r="J46" s="4"/>
    </row>
    <row r="47" spans="1:10" ht="14.25" customHeight="1">
      <c r="A47" s="4"/>
      <c r="B47" s="4"/>
      <c r="C47" s="4"/>
      <c r="D47" s="4"/>
      <c r="E47" s="4"/>
    </row>
    <row r="48" spans="1:10">
      <c r="A48" s="4"/>
      <c r="B48" s="163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163"/>
      <c r="C49" s="4"/>
      <c r="D49" s="4"/>
      <c r="E49" s="4"/>
      <c r="J49" s="4"/>
    </row>
    <row r="50" spans="1:10">
      <c r="A50" s="4"/>
      <c r="B50" s="163"/>
      <c r="C50" s="4"/>
      <c r="D50" s="4"/>
      <c r="E50" s="4"/>
      <c r="J50" s="4"/>
    </row>
    <row r="51" spans="1:10">
      <c r="A51" s="4"/>
      <c r="B51" s="80"/>
      <c r="C51" s="4"/>
      <c r="D51" s="4"/>
      <c r="E51" s="4"/>
      <c r="J51" s="4"/>
    </row>
    <row r="53" spans="1:10">
      <c r="F53" s="182" t="s">
        <v>49</v>
      </c>
      <c r="G53" s="182"/>
    </row>
  </sheetData>
  <mergeCells count="46">
    <mergeCell ref="A2:A3"/>
    <mergeCell ref="B2:J3"/>
    <mergeCell ref="G19:I19"/>
    <mergeCell ref="C20:E20"/>
    <mergeCell ref="G20:I20"/>
    <mergeCell ref="C10:E10"/>
    <mergeCell ref="G10:I10"/>
    <mergeCell ref="C12:E12"/>
    <mergeCell ref="G12:I12"/>
    <mergeCell ref="C5:J5"/>
    <mergeCell ref="C7:E7"/>
    <mergeCell ref="G7:I7"/>
    <mergeCell ref="C16:E16"/>
    <mergeCell ref="C8:E8"/>
    <mergeCell ref="G8:I8"/>
    <mergeCell ref="C9:E9"/>
    <mergeCell ref="C25:E25"/>
    <mergeCell ref="G25:I25"/>
    <mergeCell ref="G24:I24"/>
    <mergeCell ref="C28:E28"/>
    <mergeCell ref="G28:I28"/>
    <mergeCell ref="C26:E26"/>
    <mergeCell ref="G26:I26"/>
    <mergeCell ref="C27:E27"/>
    <mergeCell ref="G27:I27"/>
    <mergeCell ref="C24:E24"/>
    <mergeCell ref="G16:I16"/>
    <mergeCell ref="C21:E21"/>
    <mergeCell ref="G21:I21"/>
    <mergeCell ref="G22:I22"/>
    <mergeCell ref="C17:J17"/>
    <mergeCell ref="C19:E19"/>
    <mergeCell ref="G9:I9"/>
    <mergeCell ref="C11:J11"/>
    <mergeCell ref="F53:G53"/>
    <mergeCell ref="C29:E29"/>
    <mergeCell ref="G29:I29"/>
    <mergeCell ref="C13:E13"/>
    <mergeCell ref="G13:I13"/>
    <mergeCell ref="C14:E14"/>
    <mergeCell ref="G14:I14"/>
    <mergeCell ref="C15:E15"/>
    <mergeCell ref="G15:I15"/>
    <mergeCell ref="C22:E22"/>
    <mergeCell ref="C23:E23"/>
    <mergeCell ref="G23:I23"/>
  </mergeCells>
  <pageMargins left="0.28000000000000003" right="0.2" top="0.23" bottom="0.22" header="0.2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53"/>
  <sheetViews>
    <sheetView view="pageBreakPreview" topLeftCell="A10" zoomScaleNormal="100" zoomScaleSheetLayoutView="100" workbookViewId="0">
      <selection activeCell="G40" sqref="G40"/>
    </sheetView>
  </sheetViews>
  <sheetFormatPr defaultRowHeight="15"/>
  <cols>
    <col min="1" max="1" width="4.42578125" customWidth="1"/>
  </cols>
  <sheetData>
    <row r="2" spans="1:11">
      <c r="A2" s="183" t="s">
        <v>116</v>
      </c>
      <c r="B2" s="247" t="s">
        <v>97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5" customHeight="1">
      <c r="A3" s="184"/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>
      <c r="B4" s="78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B5" s="169" t="s">
        <v>98</v>
      </c>
      <c r="C5" s="249" t="s">
        <v>99</v>
      </c>
      <c r="D5" s="249"/>
      <c r="E5" s="249"/>
      <c r="F5" s="249"/>
      <c r="G5" s="249"/>
      <c r="H5" s="249"/>
      <c r="I5" s="249"/>
      <c r="J5" s="249"/>
      <c r="K5" s="249"/>
    </row>
    <row r="6" spans="1:11">
      <c r="B6" s="6"/>
    </row>
    <row r="7" spans="1:11">
      <c r="B7" s="11"/>
      <c r="C7" s="222" t="s">
        <v>100</v>
      </c>
      <c r="D7" s="222"/>
      <c r="E7" s="222"/>
      <c r="F7" s="222" t="s">
        <v>51</v>
      </c>
      <c r="G7" s="222"/>
      <c r="H7" s="222" t="s">
        <v>101</v>
      </c>
      <c r="I7" s="222"/>
      <c r="J7" s="222"/>
      <c r="K7" s="4"/>
    </row>
    <row r="8" spans="1:11">
      <c r="B8" s="6"/>
      <c r="C8" s="245" t="s">
        <v>45</v>
      </c>
      <c r="D8" s="245"/>
      <c r="E8" s="245"/>
      <c r="F8" s="244" t="s">
        <v>53</v>
      </c>
      <c r="G8" s="244"/>
      <c r="H8" s="244">
        <v>15</v>
      </c>
      <c r="I8" s="244"/>
      <c r="J8" s="244"/>
      <c r="K8" s="4"/>
    </row>
    <row r="9" spans="1:11">
      <c r="B9" s="6"/>
      <c r="C9" s="245" t="s">
        <v>102</v>
      </c>
      <c r="D9" s="245"/>
      <c r="E9" s="245"/>
      <c r="F9" s="244" t="s">
        <v>53</v>
      </c>
      <c r="G9" s="244"/>
      <c r="H9" s="244">
        <v>34</v>
      </c>
      <c r="I9" s="244"/>
      <c r="J9" s="244"/>
      <c r="K9" s="4"/>
    </row>
    <row r="10" spans="1:11">
      <c r="B10" s="6"/>
      <c r="C10" s="245" t="s">
        <v>104</v>
      </c>
      <c r="D10" s="245"/>
      <c r="E10" s="245"/>
      <c r="F10" s="244" t="s">
        <v>103</v>
      </c>
      <c r="G10" s="244"/>
      <c r="H10" s="244">
        <v>5</v>
      </c>
      <c r="I10" s="244"/>
      <c r="J10" s="244"/>
      <c r="K10" s="4"/>
    </row>
    <row r="11" spans="1:11" ht="29.25" customHeight="1">
      <c r="B11" s="6"/>
      <c r="C11" s="250" t="s">
        <v>105</v>
      </c>
      <c r="D11" s="251"/>
      <c r="E11" s="252"/>
      <c r="F11" s="253" t="s">
        <v>53</v>
      </c>
      <c r="G11" s="254"/>
      <c r="H11" s="253">
        <v>10</v>
      </c>
      <c r="I11" s="255"/>
      <c r="J11" s="254"/>
      <c r="K11" s="4"/>
    </row>
    <row r="12" spans="1:11" ht="14.25" customHeight="1">
      <c r="B12" s="6"/>
      <c r="C12" s="257" t="s">
        <v>159</v>
      </c>
      <c r="D12" s="258"/>
      <c r="E12" s="259"/>
      <c r="F12" s="246"/>
      <c r="G12" s="246"/>
      <c r="H12" s="244"/>
      <c r="I12" s="244"/>
      <c r="J12" s="244"/>
      <c r="K12" s="4"/>
    </row>
    <row r="13" spans="1:11">
      <c r="B13" s="77"/>
      <c r="C13" s="83"/>
      <c r="D13" s="4"/>
      <c r="E13" s="4"/>
      <c r="F13" s="4"/>
      <c r="G13" s="4"/>
      <c r="H13" s="4"/>
      <c r="I13" s="4"/>
      <c r="J13" s="4"/>
      <c r="K13" s="4"/>
    </row>
    <row r="14" spans="1:11">
      <c r="B14" s="11" t="s">
        <v>106</v>
      </c>
      <c r="C14" s="256" t="s">
        <v>110</v>
      </c>
      <c r="D14" s="256"/>
      <c r="E14" s="256"/>
      <c r="F14" s="256"/>
      <c r="G14" s="256"/>
      <c r="H14" s="256"/>
      <c r="I14" s="256"/>
      <c r="J14" s="256"/>
      <c r="K14" s="256"/>
    </row>
    <row r="15" spans="1:11">
      <c r="B15" s="6"/>
      <c r="C15" s="81"/>
      <c r="D15" s="81"/>
      <c r="E15" s="81"/>
      <c r="F15" s="79"/>
      <c r="G15" s="79"/>
      <c r="H15" s="79"/>
      <c r="I15" s="79"/>
      <c r="J15" s="4"/>
      <c r="K15" s="4"/>
    </row>
    <row r="16" spans="1:11">
      <c r="B16" s="6"/>
      <c r="C16" s="243" t="s">
        <v>107</v>
      </c>
      <c r="D16" s="243"/>
      <c r="E16" s="243"/>
      <c r="F16" s="222" t="s">
        <v>51</v>
      </c>
      <c r="G16" s="222"/>
      <c r="H16" s="222" t="s">
        <v>101</v>
      </c>
      <c r="I16" s="222"/>
      <c r="J16" s="222"/>
      <c r="K16" s="4"/>
    </row>
    <row r="17" spans="2:11">
      <c r="B17" s="6"/>
      <c r="C17" s="246" t="s">
        <v>108</v>
      </c>
      <c r="D17" s="246"/>
      <c r="E17" s="246"/>
      <c r="F17" s="244" t="s">
        <v>90</v>
      </c>
      <c r="G17" s="244"/>
      <c r="H17" s="244"/>
      <c r="I17" s="244"/>
      <c r="J17" s="244"/>
      <c r="K17" s="4"/>
    </row>
    <row r="18" spans="2:11">
      <c r="B18" s="6"/>
      <c r="C18" s="246" t="s">
        <v>109</v>
      </c>
      <c r="D18" s="246"/>
      <c r="E18" s="246"/>
      <c r="F18" s="244" t="s">
        <v>92</v>
      </c>
      <c r="G18" s="244"/>
      <c r="H18" s="244"/>
      <c r="I18" s="244"/>
      <c r="J18" s="244"/>
      <c r="K18" s="4"/>
    </row>
    <row r="19" spans="2:11">
      <c r="B19" s="77"/>
      <c r="C19" s="84"/>
      <c r="D19" s="84"/>
      <c r="E19" s="84"/>
      <c r="F19" s="84"/>
      <c r="G19" s="84"/>
      <c r="H19" s="84"/>
      <c r="I19" s="84"/>
      <c r="J19" s="84"/>
      <c r="K19" s="84"/>
    </row>
    <row r="20" spans="2:11" ht="15" customHeight="1">
      <c r="B20" s="11" t="s">
        <v>111</v>
      </c>
      <c r="C20" s="260" t="s">
        <v>115</v>
      </c>
      <c r="D20" s="260"/>
      <c r="E20" s="260"/>
      <c r="F20" s="260"/>
      <c r="G20" s="260"/>
      <c r="H20" s="260"/>
      <c r="I20" s="260"/>
      <c r="J20" s="260"/>
      <c r="K20" s="260"/>
    </row>
    <row r="21" spans="2:11">
      <c r="B21" s="6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6"/>
      <c r="C22" s="243" t="s">
        <v>107</v>
      </c>
      <c r="D22" s="243"/>
      <c r="E22" s="243"/>
      <c r="F22" s="222" t="s">
        <v>51</v>
      </c>
      <c r="G22" s="222"/>
      <c r="H22" s="222" t="s">
        <v>101</v>
      </c>
      <c r="I22" s="222"/>
      <c r="J22" s="222"/>
      <c r="K22" s="4"/>
    </row>
    <row r="23" spans="2:11">
      <c r="B23" s="6"/>
      <c r="C23" s="246" t="s">
        <v>112</v>
      </c>
      <c r="D23" s="246"/>
      <c r="E23" s="246"/>
      <c r="F23" s="244" t="s">
        <v>53</v>
      </c>
      <c r="G23" s="244"/>
      <c r="H23" s="244"/>
      <c r="I23" s="244"/>
      <c r="J23" s="244"/>
      <c r="K23" s="4"/>
    </row>
    <row r="24" spans="2:11">
      <c r="B24" s="6"/>
      <c r="C24" s="246" t="s">
        <v>109</v>
      </c>
      <c r="D24" s="246"/>
      <c r="E24" s="246"/>
      <c r="F24" s="244" t="s">
        <v>92</v>
      </c>
      <c r="G24" s="244"/>
      <c r="H24" s="244"/>
      <c r="I24" s="244"/>
      <c r="J24" s="244"/>
      <c r="K24" s="4"/>
    </row>
    <row r="25" spans="2:11">
      <c r="B25" s="4"/>
      <c r="C25" s="79"/>
      <c r="D25" s="79"/>
      <c r="E25" s="79"/>
      <c r="F25" s="79"/>
      <c r="G25" s="79"/>
      <c r="H25" s="79"/>
      <c r="I25" s="79"/>
      <c r="J25" s="4"/>
      <c r="K25" s="4"/>
    </row>
    <row r="26" spans="2:11" ht="30.75" customHeight="1">
      <c r="B26" s="76" t="s">
        <v>165</v>
      </c>
      <c r="C26" s="236" t="s">
        <v>163</v>
      </c>
      <c r="D26" s="236"/>
      <c r="E26" s="236"/>
      <c r="F26" s="236"/>
      <c r="G26" s="236"/>
      <c r="H26" s="236"/>
      <c r="I26" s="236"/>
      <c r="J26" s="236"/>
      <c r="K26" s="236"/>
    </row>
    <row r="27" spans="2:11">
      <c r="B27" s="6"/>
      <c r="C27" s="79"/>
      <c r="D27" s="79"/>
      <c r="E27" s="79"/>
      <c r="F27" s="79"/>
      <c r="G27" s="79"/>
      <c r="H27" s="79"/>
      <c r="I27" s="79"/>
      <c r="J27" s="4"/>
      <c r="K27" s="4"/>
    </row>
    <row r="28" spans="2:11">
      <c r="B28" s="6"/>
      <c r="C28" s="243" t="s">
        <v>162</v>
      </c>
      <c r="D28" s="243"/>
      <c r="E28" s="243"/>
      <c r="F28" s="222" t="s">
        <v>51</v>
      </c>
      <c r="G28" s="222"/>
      <c r="H28" s="222" t="s">
        <v>101</v>
      </c>
      <c r="I28" s="222"/>
      <c r="J28" s="222"/>
      <c r="K28" s="4"/>
    </row>
    <row r="29" spans="2:11">
      <c r="B29" s="6"/>
      <c r="C29" s="243"/>
      <c r="D29" s="243"/>
      <c r="E29" s="243"/>
      <c r="F29" s="222"/>
      <c r="G29" s="222"/>
      <c r="H29" s="222"/>
      <c r="I29" s="222"/>
      <c r="J29" s="222"/>
      <c r="K29" s="4"/>
    </row>
    <row r="30" spans="2:11">
      <c r="B30" s="6"/>
      <c r="C30" s="243"/>
      <c r="D30" s="243"/>
      <c r="E30" s="243"/>
      <c r="F30" s="222"/>
      <c r="G30" s="222"/>
      <c r="H30" s="222"/>
      <c r="I30" s="222"/>
      <c r="J30" s="222"/>
      <c r="K30" s="4"/>
    </row>
    <row r="31" spans="2:11">
      <c r="B31" s="6"/>
      <c r="C31" s="243"/>
      <c r="D31" s="243"/>
      <c r="E31" s="243"/>
      <c r="F31" s="222"/>
      <c r="G31" s="222"/>
      <c r="H31" s="222"/>
      <c r="I31" s="222"/>
      <c r="J31" s="222"/>
      <c r="K31" s="4"/>
    </row>
    <row r="32" spans="2:11">
      <c r="B32" s="6"/>
      <c r="C32" s="243"/>
      <c r="D32" s="243"/>
      <c r="E32" s="243"/>
      <c r="F32" s="222"/>
      <c r="G32" s="222"/>
      <c r="H32" s="222"/>
      <c r="I32" s="222"/>
      <c r="J32" s="222"/>
    </row>
    <row r="33" spans="1:11">
      <c r="A33" s="85"/>
      <c r="B33" s="170"/>
      <c r="C33" s="243"/>
      <c r="D33" s="243"/>
      <c r="E33" s="243"/>
      <c r="F33" s="222"/>
      <c r="G33" s="222"/>
      <c r="H33" s="222"/>
      <c r="I33" s="222"/>
      <c r="J33" s="222"/>
      <c r="K33" s="86"/>
    </row>
    <row r="34" spans="1:11">
      <c r="A34" s="85"/>
      <c r="B34" s="170"/>
      <c r="C34" s="243"/>
      <c r="D34" s="243"/>
      <c r="E34" s="243"/>
      <c r="F34" s="222"/>
      <c r="G34" s="222"/>
      <c r="H34" s="222"/>
      <c r="I34" s="222"/>
      <c r="J34" s="222"/>
      <c r="K34" s="86"/>
    </row>
    <row r="35" spans="1:11">
      <c r="B35" s="6"/>
      <c r="C35" s="243"/>
      <c r="D35" s="243"/>
      <c r="E35" s="243"/>
      <c r="F35" s="222"/>
      <c r="G35" s="222"/>
      <c r="H35" s="222"/>
      <c r="I35" s="222"/>
      <c r="J35" s="222"/>
    </row>
    <row r="36" spans="1:11">
      <c r="B36" s="6"/>
      <c r="C36" s="243"/>
      <c r="D36" s="243"/>
      <c r="E36" s="243"/>
      <c r="F36" s="222"/>
      <c r="G36" s="222"/>
      <c r="H36" s="222"/>
      <c r="I36" s="222"/>
      <c r="J36" s="222"/>
    </row>
    <row r="37" spans="1:11">
      <c r="B37" s="6"/>
      <c r="C37" s="243"/>
      <c r="D37" s="243"/>
      <c r="E37" s="243"/>
      <c r="F37" s="222"/>
      <c r="G37" s="222"/>
      <c r="H37" s="222"/>
      <c r="I37" s="222"/>
      <c r="J37" s="222"/>
    </row>
    <row r="38" spans="1:11">
      <c r="B38" s="6"/>
      <c r="C38" s="243"/>
      <c r="D38" s="243"/>
      <c r="E38" s="243"/>
      <c r="F38" s="222"/>
      <c r="G38" s="222"/>
      <c r="H38" s="222"/>
      <c r="I38" s="222"/>
      <c r="J38" s="222"/>
    </row>
    <row r="39" spans="1:11">
      <c r="C39" s="79"/>
      <c r="D39" s="79"/>
      <c r="E39" s="79"/>
      <c r="F39" s="79"/>
      <c r="G39" s="79"/>
      <c r="H39" s="79"/>
      <c r="I39" s="79"/>
    </row>
    <row r="40" spans="1:11">
      <c r="C40" s="79"/>
      <c r="D40" s="79"/>
      <c r="E40" s="79"/>
      <c r="F40" s="79"/>
      <c r="G40" s="79"/>
      <c r="H40" s="79"/>
      <c r="I40" s="79"/>
    </row>
    <row r="41" spans="1:11">
      <c r="C41" s="79"/>
      <c r="D41" s="79"/>
      <c r="E41" s="79"/>
      <c r="F41" s="79"/>
      <c r="G41" s="79"/>
      <c r="H41" s="79"/>
      <c r="I41" s="79"/>
    </row>
    <row r="42" spans="1:11">
      <c r="C42" s="79"/>
      <c r="D42" s="79"/>
      <c r="E42" s="79"/>
      <c r="F42" s="79"/>
      <c r="G42" s="79"/>
      <c r="H42" s="79"/>
      <c r="I42" s="79"/>
    </row>
    <row r="43" spans="1:11">
      <c r="C43" s="79"/>
      <c r="D43" s="79"/>
      <c r="E43" s="79"/>
      <c r="F43" s="79"/>
      <c r="G43" s="79"/>
      <c r="H43" s="79"/>
      <c r="I43" s="79"/>
    </row>
    <row r="44" spans="1:11">
      <c r="C44" s="79"/>
      <c r="D44" s="79"/>
      <c r="E44" s="79"/>
      <c r="F44" s="79"/>
      <c r="G44" s="79"/>
      <c r="H44" s="79"/>
      <c r="I44" s="79"/>
    </row>
    <row r="45" spans="1:11">
      <c r="C45" s="79"/>
      <c r="D45" s="79"/>
      <c r="E45" s="79"/>
      <c r="F45" s="79"/>
      <c r="G45" s="79"/>
      <c r="H45" s="79"/>
      <c r="I45" s="79"/>
    </row>
    <row r="46" spans="1:11">
      <c r="C46" s="79"/>
      <c r="D46" s="79"/>
      <c r="E46" s="79"/>
      <c r="F46" s="79"/>
      <c r="G46" s="79"/>
      <c r="H46" s="79"/>
      <c r="I46" s="79"/>
    </row>
    <row r="47" spans="1:11">
      <c r="C47" s="79"/>
      <c r="D47" s="79"/>
      <c r="E47" s="79"/>
      <c r="F47" s="79"/>
      <c r="G47" s="79"/>
      <c r="H47" s="79"/>
      <c r="I47" s="79"/>
    </row>
    <row r="48" spans="1:11">
      <c r="C48" s="79"/>
      <c r="D48" s="79"/>
      <c r="E48" s="79"/>
      <c r="F48" s="79"/>
      <c r="G48" s="79"/>
      <c r="H48" s="79"/>
      <c r="I48" s="79"/>
    </row>
    <row r="49" spans="3:9">
      <c r="C49" s="79"/>
      <c r="D49" s="79"/>
      <c r="E49" s="79"/>
      <c r="F49" s="79"/>
      <c r="G49" s="79"/>
      <c r="H49" s="79"/>
      <c r="I49" s="79"/>
    </row>
    <row r="50" spans="3:9">
      <c r="C50" s="79"/>
      <c r="D50" s="79"/>
      <c r="E50" s="79"/>
      <c r="F50" s="79"/>
      <c r="G50" s="79"/>
      <c r="H50" s="79"/>
      <c r="I50" s="79"/>
    </row>
    <row r="51" spans="3:9">
      <c r="C51" s="79"/>
      <c r="D51" s="79"/>
      <c r="E51" s="79"/>
      <c r="F51" s="79"/>
      <c r="G51" s="79"/>
      <c r="H51" s="79"/>
      <c r="I51" s="79"/>
    </row>
    <row r="52" spans="3:9">
      <c r="C52" s="79"/>
      <c r="D52" s="79"/>
      <c r="E52" s="79"/>
      <c r="F52" s="182" t="s">
        <v>52</v>
      </c>
      <c r="G52" s="182"/>
      <c r="H52" s="79"/>
      <c r="I52" s="79"/>
    </row>
    <row r="53" spans="3:9">
      <c r="C53" s="79"/>
      <c r="D53" s="79"/>
      <c r="E53" s="79"/>
      <c r="F53" s="79"/>
      <c r="G53" s="79"/>
      <c r="H53" s="79"/>
      <c r="I53" s="79"/>
    </row>
  </sheetData>
  <mergeCells count="76">
    <mergeCell ref="H17:J17"/>
    <mergeCell ref="F16:G16"/>
    <mergeCell ref="H24:J24"/>
    <mergeCell ref="C18:E18"/>
    <mergeCell ref="F18:G18"/>
    <mergeCell ref="H18:J18"/>
    <mergeCell ref="H22:J22"/>
    <mergeCell ref="C23:E23"/>
    <mergeCell ref="C24:E24"/>
    <mergeCell ref="F24:G24"/>
    <mergeCell ref="F23:G23"/>
    <mergeCell ref="H23:J23"/>
    <mergeCell ref="C20:K20"/>
    <mergeCell ref="C11:E11"/>
    <mergeCell ref="F11:G11"/>
    <mergeCell ref="H11:J11"/>
    <mergeCell ref="C16:E16"/>
    <mergeCell ref="H16:J16"/>
    <mergeCell ref="C14:K14"/>
    <mergeCell ref="C12:E12"/>
    <mergeCell ref="F12:G12"/>
    <mergeCell ref="H12:J12"/>
    <mergeCell ref="C8:E8"/>
    <mergeCell ref="F8:G8"/>
    <mergeCell ref="H8:J8"/>
    <mergeCell ref="C9:E9"/>
    <mergeCell ref="H9:J9"/>
    <mergeCell ref="A2:A3"/>
    <mergeCell ref="B2:K3"/>
    <mergeCell ref="C7:E7"/>
    <mergeCell ref="F7:G7"/>
    <mergeCell ref="H7:J7"/>
    <mergeCell ref="C5:K5"/>
    <mergeCell ref="F52:G52"/>
    <mergeCell ref="C22:E22"/>
    <mergeCell ref="F22:G22"/>
    <mergeCell ref="F9:G9"/>
    <mergeCell ref="F10:G10"/>
    <mergeCell ref="C10:E10"/>
    <mergeCell ref="C17:E17"/>
    <mergeCell ref="F17:G17"/>
    <mergeCell ref="C26:K26"/>
    <mergeCell ref="C28:E28"/>
    <mergeCell ref="F28:G28"/>
    <mergeCell ref="H28:J28"/>
    <mergeCell ref="C29:E29"/>
    <mergeCell ref="F29:G29"/>
    <mergeCell ref="H29:J29"/>
    <mergeCell ref="H10:J10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C33:E33"/>
    <mergeCell ref="F33:G33"/>
    <mergeCell ref="H33:J33"/>
    <mergeCell ref="C34:E34"/>
    <mergeCell ref="F34:G34"/>
    <mergeCell ref="H34:J34"/>
    <mergeCell ref="C35:E35"/>
    <mergeCell ref="F35:G35"/>
    <mergeCell ref="H35:J35"/>
    <mergeCell ref="C38:E38"/>
    <mergeCell ref="F38:G38"/>
    <mergeCell ref="H38:J38"/>
    <mergeCell ref="C36:E36"/>
    <mergeCell ref="F36:G36"/>
    <mergeCell ref="H36:J36"/>
    <mergeCell ref="C37:E37"/>
    <mergeCell ref="F37:G37"/>
    <mergeCell ref="H37:J37"/>
  </mergeCells>
  <pageMargins left="0.34" right="0.26" top="0.39" bottom="0.3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48"/>
  <sheetViews>
    <sheetView topLeftCell="A7" zoomScaleNormal="100" zoomScaleSheetLayoutView="100" workbookViewId="0">
      <selection activeCell="F37" sqref="F37:G37"/>
    </sheetView>
  </sheetViews>
  <sheetFormatPr defaultRowHeight="15"/>
  <cols>
    <col min="1" max="1" width="4.42578125" customWidth="1"/>
    <col min="8" max="8" width="9.140625" customWidth="1"/>
    <col min="9" max="9" width="10" customWidth="1"/>
    <col min="10" max="10" width="10.7109375" customWidth="1"/>
  </cols>
  <sheetData>
    <row r="2" spans="1:11" ht="15" customHeight="1">
      <c r="A2" s="261" t="s">
        <v>50</v>
      </c>
      <c r="B2" s="247" t="s">
        <v>113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62"/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5" spans="1:11">
      <c r="B5" s="169" t="s">
        <v>55</v>
      </c>
      <c r="C5" s="249" t="s">
        <v>114</v>
      </c>
      <c r="D5" s="249"/>
      <c r="E5" s="249"/>
      <c r="F5" s="249"/>
      <c r="G5" s="249"/>
      <c r="H5" s="249"/>
      <c r="I5" s="249"/>
      <c r="J5" s="249"/>
      <c r="K5" s="249"/>
    </row>
    <row r="6" spans="1:11">
      <c r="B6" s="6"/>
    </row>
    <row r="7" spans="1:11">
      <c r="B7" s="11"/>
      <c r="C7" s="222" t="s">
        <v>100</v>
      </c>
      <c r="D7" s="222"/>
      <c r="E7" s="222"/>
      <c r="F7" s="222" t="s">
        <v>51</v>
      </c>
      <c r="G7" s="222"/>
      <c r="H7" s="222" t="s">
        <v>101</v>
      </c>
      <c r="I7" s="222"/>
      <c r="J7" s="222"/>
    </row>
    <row r="8" spans="1:11">
      <c r="B8" s="6"/>
      <c r="C8" s="245" t="s">
        <v>45</v>
      </c>
      <c r="D8" s="245"/>
      <c r="E8" s="245"/>
      <c r="F8" s="244" t="s">
        <v>53</v>
      </c>
      <c r="G8" s="244"/>
      <c r="H8" s="244">
        <v>8</v>
      </c>
      <c r="I8" s="244"/>
      <c r="J8" s="244"/>
    </row>
    <row r="9" spans="1:11">
      <c r="B9" s="6"/>
      <c r="C9" s="245" t="s">
        <v>102</v>
      </c>
      <c r="D9" s="245"/>
      <c r="E9" s="245"/>
      <c r="F9" s="244" t="s">
        <v>53</v>
      </c>
      <c r="G9" s="244"/>
      <c r="H9" s="244">
        <v>19</v>
      </c>
      <c r="I9" s="244"/>
      <c r="J9" s="244"/>
    </row>
    <row r="10" spans="1:11">
      <c r="B10" s="6"/>
      <c r="C10" s="245" t="s">
        <v>104</v>
      </c>
      <c r="D10" s="245"/>
      <c r="E10" s="245"/>
      <c r="F10" s="244" t="s">
        <v>103</v>
      </c>
      <c r="G10" s="244"/>
      <c r="H10" s="244">
        <v>15</v>
      </c>
      <c r="I10" s="244"/>
      <c r="J10" s="244"/>
    </row>
    <row r="11" spans="1:11" ht="30" customHeight="1">
      <c r="B11" s="6"/>
      <c r="C11" s="250" t="s">
        <v>105</v>
      </c>
      <c r="D11" s="251"/>
      <c r="E11" s="252"/>
      <c r="F11" s="253" t="s">
        <v>53</v>
      </c>
      <c r="G11" s="254"/>
      <c r="H11" s="253">
        <v>10</v>
      </c>
      <c r="I11" s="255"/>
      <c r="J11" s="254"/>
    </row>
    <row r="12" spans="1:11">
      <c r="B12" s="6"/>
      <c r="C12" s="257" t="s">
        <v>159</v>
      </c>
      <c r="D12" s="258"/>
      <c r="E12" s="259"/>
      <c r="F12" s="246"/>
      <c r="G12" s="246"/>
      <c r="H12" s="244"/>
      <c r="I12" s="244"/>
      <c r="J12" s="244"/>
    </row>
    <row r="13" spans="1:11">
      <c r="B13" s="77"/>
      <c r="C13" s="83"/>
      <c r="D13" s="4"/>
      <c r="E13" s="4"/>
      <c r="F13" s="4"/>
      <c r="G13" s="4"/>
      <c r="H13" s="4"/>
      <c r="I13" s="4"/>
      <c r="J13" s="4"/>
    </row>
    <row r="14" spans="1:11">
      <c r="B14" s="11" t="s">
        <v>54</v>
      </c>
      <c r="C14" s="256" t="s">
        <v>110</v>
      </c>
      <c r="D14" s="256"/>
      <c r="E14" s="256"/>
      <c r="F14" s="256"/>
      <c r="G14" s="256"/>
      <c r="H14" s="256"/>
      <c r="I14" s="256"/>
      <c r="J14" s="256"/>
      <c r="K14" s="256"/>
    </row>
    <row r="15" spans="1:11">
      <c r="B15" s="6"/>
      <c r="C15" s="81"/>
      <c r="D15" s="81"/>
      <c r="E15" s="81"/>
      <c r="F15" s="79"/>
      <c r="G15" s="79"/>
      <c r="H15" s="79"/>
      <c r="I15" s="79"/>
      <c r="J15" s="4"/>
    </row>
    <row r="16" spans="1:11">
      <c r="B16" s="6"/>
      <c r="C16" s="243" t="s">
        <v>107</v>
      </c>
      <c r="D16" s="243"/>
      <c r="E16" s="243"/>
      <c r="F16" s="222" t="s">
        <v>51</v>
      </c>
      <c r="G16" s="222"/>
      <c r="H16" s="222" t="s">
        <v>101</v>
      </c>
      <c r="I16" s="222"/>
      <c r="J16" s="222"/>
    </row>
    <row r="17" spans="2:11">
      <c r="B17" s="6"/>
      <c r="C17" s="246" t="s">
        <v>108</v>
      </c>
      <c r="D17" s="246"/>
      <c r="E17" s="246"/>
      <c r="F17" s="244" t="s">
        <v>90</v>
      </c>
      <c r="G17" s="244"/>
      <c r="H17" s="244"/>
      <c r="I17" s="244"/>
      <c r="J17" s="244"/>
    </row>
    <row r="18" spans="2:11">
      <c r="B18" s="6"/>
      <c r="C18" s="246" t="s">
        <v>109</v>
      </c>
      <c r="D18" s="246"/>
      <c r="E18" s="246"/>
      <c r="F18" s="244" t="s">
        <v>92</v>
      </c>
      <c r="G18" s="244"/>
      <c r="H18" s="244"/>
      <c r="I18" s="244"/>
      <c r="J18" s="244"/>
    </row>
    <row r="19" spans="2:11">
      <c r="B19" s="77"/>
      <c r="C19" s="84"/>
      <c r="D19" s="84"/>
      <c r="E19" s="84"/>
      <c r="F19" s="84"/>
      <c r="G19" s="84"/>
      <c r="H19" s="84"/>
      <c r="I19" s="84"/>
      <c r="J19" s="84"/>
    </row>
    <row r="20" spans="2:11" ht="15" customHeight="1">
      <c r="B20" s="11" t="s">
        <v>56</v>
      </c>
      <c r="C20" s="260" t="s">
        <v>115</v>
      </c>
      <c r="D20" s="260"/>
      <c r="E20" s="260"/>
      <c r="F20" s="260"/>
      <c r="G20" s="260"/>
      <c r="H20" s="260"/>
      <c r="I20" s="260"/>
      <c r="J20" s="260"/>
      <c r="K20" s="260"/>
    </row>
    <row r="21" spans="2:11">
      <c r="B21" s="6"/>
      <c r="C21" s="4"/>
      <c r="D21" s="4"/>
      <c r="E21" s="4"/>
      <c r="F21" s="4"/>
      <c r="G21" s="4"/>
      <c r="H21" s="4"/>
      <c r="I21" s="4"/>
      <c r="J21" s="4"/>
    </row>
    <row r="22" spans="2:11">
      <c r="B22" s="6"/>
      <c r="C22" s="243" t="s">
        <v>107</v>
      </c>
      <c r="D22" s="243"/>
      <c r="E22" s="243"/>
      <c r="F22" s="222" t="s">
        <v>51</v>
      </c>
      <c r="G22" s="222"/>
      <c r="H22" s="222" t="s">
        <v>101</v>
      </c>
      <c r="I22" s="222"/>
      <c r="J22" s="222"/>
    </row>
    <row r="23" spans="2:11">
      <c r="B23" s="6"/>
      <c r="C23" s="246" t="s">
        <v>112</v>
      </c>
      <c r="D23" s="246"/>
      <c r="E23" s="246"/>
      <c r="F23" s="244" t="s">
        <v>53</v>
      </c>
      <c r="G23" s="244"/>
      <c r="H23" s="244"/>
      <c r="I23" s="244"/>
      <c r="J23" s="244"/>
    </row>
    <row r="24" spans="2:11">
      <c r="B24" s="6"/>
      <c r="C24" s="246" t="s">
        <v>109</v>
      </c>
      <c r="D24" s="246"/>
      <c r="E24" s="246"/>
      <c r="F24" s="244" t="s">
        <v>92</v>
      </c>
      <c r="G24" s="244"/>
      <c r="H24" s="244"/>
      <c r="I24" s="244"/>
      <c r="J24" s="244"/>
    </row>
    <row r="25" spans="2:11">
      <c r="C25" s="81"/>
      <c r="D25" s="81"/>
      <c r="E25" s="81"/>
      <c r="F25" s="81"/>
      <c r="G25" s="81"/>
      <c r="H25" s="81"/>
      <c r="I25" s="92"/>
      <c r="J25" s="92"/>
    </row>
    <row r="26" spans="2:11" ht="29.25" customHeight="1">
      <c r="B26" s="76" t="s">
        <v>166</v>
      </c>
      <c r="C26" s="260" t="s">
        <v>163</v>
      </c>
      <c r="D26" s="260"/>
      <c r="E26" s="260"/>
      <c r="F26" s="260"/>
      <c r="G26" s="260"/>
      <c r="H26" s="260"/>
      <c r="I26" s="260"/>
      <c r="J26" s="260"/>
      <c r="K26" s="260"/>
    </row>
    <row r="27" spans="2:11">
      <c r="B27" s="6"/>
      <c r="C27" s="91"/>
      <c r="D27" s="91"/>
      <c r="E27" s="91"/>
      <c r="F27" s="91"/>
      <c r="G27" s="91"/>
      <c r="H27" s="91"/>
      <c r="I27" s="79"/>
      <c r="J27" s="79"/>
    </row>
    <row r="28" spans="2:11">
      <c r="B28" s="6"/>
      <c r="C28" s="243" t="s">
        <v>162</v>
      </c>
      <c r="D28" s="243"/>
      <c r="E28" s="243"/>
      <c r="F28" s="222" t="s">
        <v>51</v>
      </c>
      <c r="G28" s="222"/>
      <c r="H28" s="222" t="s">
        <v>101</v>
      </c>
      <c r="I28" s="222"/>
      <c r="J28" s="222"/>
    </row>
    <row r="29" spans="2:11">
      <c r="B29" s="6"/>
      <c r="C29" s="246"/>
      <c r="D29" s="246"/>
      <c r="E29" s="246"/>
      <c r="F29" s="244"/>
      <c r="G29" s="244"/>
      <c r="H29" s="244"/>
      <c r="I29" s="244"/>
      <c r="J29" s="244"/>
    </row>
    <row r="30" spans="2:11">
      <c r="B30" s="6"/>
      <c r="C30" s="246"/>
      <c r="D30" s="246"/>
      <c r="E30" s="246"/>
      <c r="F30" s="244"/>
      <c r="G30" s="244"/>
      <c r="H30" s="244"/>
      <c r="I30" s="244"/>
      <c r="J30" s="244"/>
    </row>
    <row r="31" spans="2:11">
      <c r="B31" s="171"/>
      <c r="C31" s="246"/>
      <c r="D31" s="246"/>
      <c r="E31" s="246"/>
      <c r="F31" s="244"/>
      <c r="G31" s="244"/>
      <c r="H31" s="244"/>
      <c r="I31" s="244"/>
      <c r="J31" s="244"/>
    </row>
    <row r="32" spans="2:11">
      <c r="B32" s="6"/>
      <c r="C32" s="246"/>
      <c r="D32" s="246"/>
      <c r="E32" s="246"/>
      <c r="F32" s="244"/>
      <c r="G32" s="244"/>
      <c r="H32" s="244"/>
      <c r="I32" s="244"/>
      <c r="J32" s="244"/>
    </row>
    <row r="33" spans="2:11">
      <c r="B33" s="6"/>
      <c r="C33" s="246"/>
      <c r="D33" s="246"/>
      <c r="E33" s="246"/>
      <c r="F33" s="244"/>
      <c r="G33" s="244"/>
      <c r="H33" s="244"/>
      <c r="I33" s="244"/>
      <c r="J33" s="244"/>
    </row>
    <row r="34" spans="2:11" ht="16.5" customHeight="1">
      <c r="B34" s="6"/>
      <c r="C34" s="246"/>
      <c r="D34" s="246"/>
      <c r="E34" s="246"/>
      <c r="F34" s="244"/>
      <c r="G34" s="244"/>
      <c r="H34" s="244"/>
      <c r="I34" s="244"/>
      <c r="J34" s="244"/>
    </row>
    <row r="35" spans="2:11">
      <c r="B35" s="6"/>
      <c r="C35" s="246"/>
      <c r="D35" s="246"/>
      <c r="E35" s="246"/>
      <c r="F35" s="244"/>
      <c r="G35" s="244"/>
      <c r="H35" s="244"/>
      <c r="I35" s="244"/>
      <c r="J35" s="244"/>
    </row>
    <row r="36" spans="2:11" ht="15.75" customHeight="1">
      <c r="B36" s="6"/>
      <c r="C36" s="246"/>
      <c r="D36" s="246"/>
      <c r="E36" s="246"/>
      <c r="F36" s="244"/>
      <c r="G36" s="244"/>
      <c r="H36" s="244"/>
      <c r="I36" s="244"/>
      <c r="J36" s="244"/>
    </row>
    <row r="37" spans="2:11">
      <c r="B37" s="6"/>
      <c r="C37" s="246"/>
      <c r="D37" s="246"/>
      <c r="E37" s="246"/>
      <c r="F37" s="244"/>
      <c r="G37" s="244"/>
      <c r="H37" s="244"/>
      <c r="I37" s="244"/>
      <c r="J37" s="244"/>
    </row>
    <row r="38" spans="2:11">
      <c r="B38" s="171"/>
      <c r="C38" s="246"/>
      <c r="D38" s="246"/>
      <c r="E38" s="246"/>
      <c r="F38" s="244"/>
      <c r="G38" s="244"/>
      <c r="H38" s="244"/>
      <c r="I38" s="244"/>
      <c r="J38" s="244"/>
      <c r="K38" s="13"/>
    </row>
    <row r="39" spans="2:11">
      <c r="C39" s="94"/>
      <c r="D39" s="94"/>
      <c r="E39" s="94"/>
      <c r="F39" s="94"/>
      <c r="G39" s="94"/>
      <c r="H39" s="94"/>
      <c r="I39" s="94"/>
      <c r="J39" s="94"/>
    </row>
    <row r="41" spans="2:11">
      <c r="C41" s="79"/>
      <c r="D41" s="79"/>
      <c r="E41" s="79"/>
      <c r="F41" s="79"/>
      <c r="G41" s="79"/>
      <c r="H41" s="79"/>
      <c r="I41" s="79"/>
      <c r="J41" s="79"/>
    </row>
    <row r="42" spans="2:11">
      <c r="C42" s="79"/>
      <c r="D42" s="79"/>
      <c r="E42" s="79"/>
      <c r="F42" s="79"/>
      <c r="G42" s="79"/>
      <c r="H42" s="79"/>
      <c r="I42" s="79"/>
      <c r="J42" s="79"/>
    </row>
    <row r="43" spans="2:11">
      <c r="C43" s="79"/>
      <c r="D43" s="79"/>
      <c r="E43" s="79"/>
      <c r="F43" s="79"/>
      <c r="G43" s="79"/>
      <c r="H43" s="79"/>
      <c r="I43" s="79"/>
      <c r="J43" s="79"/>
    </row>
    <row r="44" spans="2:11">
      <c r="C44" s="79"/>
      <c r="D44" s="79"/>
      <c r="E44" s="79"/>
      <c r="F44" s="79"/>
      <c r="G44" s="79"/>
      <c r="H44" s="79"/>
      <c r="I44" s="79"/>
      <c r="J44" s="79"/>
    </row>
    <row r="45" spans="2:11">
      <c r="C45" s="79"/>
      <c r="D45" s="79"/>
      <c r="E45" s="79"/>
      <c r="F45" s="79"/>
      <c r="G45" s="79"/>
      <c r="H45" s="79"/>
      <c r="I45" s="79"/>
      <c r="J45" s="79"/>
    </row>
    <row r="48" spans="2:11">
      <c r="F48" s="182" t="s">
        <v>149</v>
      </c>
      <c r="G48" s="182"/>
    </row>
  </sheetData>
  <mergeCells count="76">
    <mergeCell ref="C5:K5"/>
    <mergeCell ref="C14:K14"/>
    <mergeCell ref="C20:K20"/>
    <mergeCell ref="F22:G22"/>
    <mergeCell ref="H22:J22"/>
    <mergeCell ref="C11:E11"/>
    <mergeCell ref="F11:G11"/>
    <mergeCell ref="H11:J11"/>
    <mergeCell ref="C16:E16"/>
    <mergeCell ref="F16:G16"/>
    <mergeCell ref="F10:G10"/>
    <mergeCell ref="H10:J10"/>
    <mergeCell ref="C18:E18"/>
    <mergeCell ref="F18:G18"/>
    <mergeCell ref="H18:J18"/>
    <mergeCell ref="C22:E22"/>
    <mergeCell ref="C10:E10"/>
    <mergeCell ref="C24:E24"/>
    <mergeCell ref="F24:G24"/>
    <mergeCell ref="H24:J24"/>
    <mergeCell ref="C23:E23"/>
    <mergeCell ref="F23:G23"/>
    <mergeCell ref="H23:J23"/>
    <mergeCell ref="C12:E12"/>
    <mergeCell ref="F12:G12"/>
    <mergeCell ref="H12:J12"/>
    <mergeCell ref="F48:G48"/>
    <mergeCell ref="A2:A3"/>
    <mergeCell ref="B2:K3"/>
    <mergeCell ref="C17:E17"/>
    <mergeCell ref="F17:G17"/>
    <mergeCell ref="H17:J17"/>
    <mergeCell ref="C7:E7"/>
    <mergeCell ref="F7:G7"/>
    <mergeCell ref="H7:J7"/>
    <mergeCell ref="C8:E8"/>
    <mergeCell ref="F8:G8"/>
    <mergeCell ref="H8:J8"/>
    <mergeCell ref="H16:J16"/>
    <mergeCell ref="C9:E9"/>
    <mergeCell ref="F9:G9"/>
    <mergeCell ref="H9:J9"/>
    <mergeCell ref="C26:K26"/>
    <mergeCell ref="C28:E28"/>
    <mergeCell ref="F28:G28"/>
    <mergeCell ref="H28:J28"/>
    <mergeCell ref="C29:E29"/>
    <mergeCell ref="F29:G29"/>
    <mergeCell ref="H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C33:E33"/>
    <mergeCell ref="F33:G33"/>
    <mergeCell ref="H33:J33"/>
    <mergeCell ref="C34:E34"/>
    <mergeCell ref="F34:G34"/>
    <mergeCell ref="H34:J34"/>
    <mergeCell ref="C35:E35"/>
    <mergeCell ref="F35:G35"/>
    <mergeCell ref="H35:J35"/>
    <mergeCell ref="C38:E38"/>
    <mergeCell ref="F38:G38"/>
    <mergeCell ref="H38:J38"/>
    <mergeCell ref="C36:E36"/>
    <mergeCell ref="F36:G36"/>
    <mergeCell ref="H36:J36"/>
    <mergeCell ref="C37:E37"/>
    <mergeCell ref="F37:G37"/>
    <mergeCell ref="H37:J37"/>
  </mergeCells>
  <pageMargins left="0.28999999999999998" right="0.46" top="0.4" bottom="0.31" header="0.3" footer="0.3"/>
  <pageSetup orientation="portrait" r:id="rId1"/>
  <ignoredErrors>
    <ignoredError sqref="A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K48"/>
  <sheetViews>
    <sheetView view="pageBreakPreview" topLeftCell="A10" zoomScaleNormal="100" zoomScaleSheetLayoutView="100" workbookViewId="0">
      <selection activeCell="D25" sqref="D25"/>
    </sheetView>
  </sheetViews>
  <sheetFormatPr defaultRowHeight="15"/>
  <cols>
    <col min="1" max="1" width="4.42578125" customWidth="1"/>
    <col min="8" max="8" width="9.140625" customWidth="1"/>
    <col min="9" max="9" width="10" customWidth="1"/>
    <col min="10" max="10" width="10.7109375" customWidth="1"/>
  </cols>
  <sheetData>
    <row r="2" spans="1:11" ht="15" customHeight="1">
      <c r="A2" s="261" t="s">
        <v>120</v>
      </c>
      <c r="B2" s="247" t="s">
        <v>117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62"/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5" spans="1:11">
      <c r="B5" s="169" t="s">
        <v>121</v>
      </c>
      <c r="C5" s="249" t="s">
        <v>118</v>
      </c>
      <c r="D5" s="249"/>
      <c r="E5" s="249"/>
      <c r="F5" s="249"/>
      <c r="G5" s="249"/>
      <c r="H5" s="249"/>
      <c r="I5" s="249"/>
      <c r="J5" s="249"/>
      <c r="K5" s="249"/>
    </row>
    <row r="6" spans="1:11">
      <c r="B6" s="6"/>
    </row>
    <row r="7" spans="1:11">
      <c r="B7" s="11"/>
      <c r="C7" s="222" t="s">
        <v>100</v>
      </c>
      <c r="D7" s="222"/>
      <c r="E7" s="222"/>
      <c r="F7" s="222" t="s">
        <v>51</v>
      </c>
      <c r="G7" s="222"/>
      <c r="H7" s="222" t="s">
        <v>101</v>
      </c>
      <c r="I7" s="222"/>
      <c r="J7" s="222"/>
    </row>
    <row r="8" spans="1:11">
      <c r="B8" s="6"/>
      <c r="C8" s="245" t="s">
        <v>45</v>
      </c>
      <c r="D8" s="245"/>
      <c r="E8" s="245"/>
      <c r="F8" s="244" t="s">
        <v>53</v>
      </c>
      <c r="G8" s="244"/>
      <c r="H8" s="244">
        <v>8</v>
      </c>
      <c r="I8" s="244"/>
      <c r="J8" s="244"/>
    </row>
    <row r="9" spans="1:11">
      <c r="B9" s="6"/>
      <c r="C9" s="245" t="s">
        <v>102</v>
      </c>
      <c r="D9" s="245"/>
      <c r="E9" s="245"/>
      <c r="F9" s="244" t="s">
        <v>53</v>
      </c>
      <c r="G9" s="244"/>
      <c r="H9" s="244">
        <v>14</v>
      </c>
      <c r="I9" s="244"/>
      <c r="J9" s="244"/>
    </row>
    <row r="10" spans="1:11">
      <c r="B10" s="6"/>
      <c r="C10" s="245" t="s">
        <v>104</v>
      </c>
      <c r="D10" s="245"/>
      <c r="E10" s="245"/>
      <c r="F10" s="244" t="s">
        <v>103</v>
      </c>
      <c r="G10" s="244"/>
      <c r="H10" s="244">
        <v>25</v>
      </c>
      <c r="I10" s="244"/>
      <c r="J10" s="244"/>
    </row>
    <row r="11" spans="1:11" ht="30.75" customHeight="1">
      <c r="B11" s="6"/>
      <c r="C11" s="263" t="s">
        <v>105</v>
      </c>
      <c r="D11" s="263"/>
      <c r="E11" s="263"/>
      <c r="F11" s="253" t="s">
        <v>53</v>
      </c>
      <c r="G11" s="254"/>
      <c r="H11" s="253">
        <v>15</v>
      </c>
      <c r="I11" s="255"/>
      <c r="J11" s="254"/>
    </row>
    <row r="12" spans="1:11">
      <c r="B12" s="6"/>
      <c r="C12" s="257" t="s">
        <v>159</v>
      </c>
      <c r="D12" s="258"/>
      <c r="E12" s="259"/>
      <c r="F12" s="246"/>
      <c r="G12" s="246"/>
      <c r="H12" s="244"/>
      <c r="I12" s="244"/>
      <c r="J12" s="244"/>
    </row>
    <row r="13" spans="1:11">
      <c r="B13" s="77"/>
      <c r="C13" s="83"/>
      <c r="D13" s="4"/>
      <c r="E13" s="4"/>
      <c r="F13" s="4"/>
      <c r="G13" s="4"/>
      <c r="H13" s="4"/>
      <c r="I13" s="4"/>
      <c r="J13" s="4"/>
    </row>
    <row r="14" spans="1:11">
      <c r="B14" s="11" t="s">
        <v>122</v>
      </c>
      <c r="C14" s="256" t="s">
        <v>110</v>
      </c>
      <c r="D14" s="256"/>
      <c r="E14" s="256"/>
      <c r="F14" s="256"/>
      <c r="G14" s="256"/>
      <c r="H14" s="256"/>
      <c r="I14" s="256"/>
      <c r="J14" s="256"/>
      <c r="K14" s="256"/>
    </row>
    <row r="15" spans="1:11">
      <c r="B15" s="6"/>
      <c r="C15" s="81"/>
      <c r="D15" s="81"/>
      <c r="E15" s="81"/>
      <c r="F15" s="79"/>
      <c r="G15" s="79"/>
      <c r="H15" s="79"/>
      <c r="I15" s="79"/>
      <c r="J15" s="4"/>
    </row>
    <row r="16" spans="1:11">
      <c r="B16" s="6"/>
      <c r="C16" s="243" t="s">
        <v>107</v>
      </c>
      <c r="D16" s="243"/>
      <c r="E16" s="243"/>
      <c r="F16" s="222" t="s">
        <v>51</v>
      </c>
      <c r="G16" s="222"/>
      <c r="H16" s="222" t="s">
        <v>101</v>
      </c>
      <c r="I16" s="222"/>
      <c r="J16" s="222"/>
    </row>
    <row r="17" spans="2:11">
      <c r="B17" s="6"/>
      <c r="C17" s="246" t="s">
        <v>108</v>
      </c>
      <c r="D17" s="246"/>
      <c r="E17" s="246"/>
      <c r="F17" s="244" t="s">
        <v>90</v>
      </c>
      <c r="G17" s="244"/>
      <c r="H17" s="244"/>
      <c r="I17" s="244"/>
      <c r="J17" s="244"/>
    </row>
    <row r="18" spans="2:11">
      <c r="B18" s="6"/>
      <c r="C18" s="246" t="s">
        <v>109</v>
      </c>
      <c r="D18" s="246"/>
      <c r="E18" s="246"/>
      <c r="F18" s="244" t="s">
        <v>92</v>
      </c>
      <c r="G18" s="244"/>
      <c r="H18" s="244"/>
      <c r="I18" s="244"/>
      <c r="J18" s="244"/>
    </row>
    <row r="19" spans="2:11">
      <c r="B19" s="77"/>
      <c r="C19" s="84"/>
      <c r="D19" s="84"/>
      <c r="E19" s="84"/>
      <c r="F19" s="84"/>
      <c r="G19" s="84"/>
      <c r="H19" s="84"/>
      <c r="I19" s="84"/>
      <c r="J19" s="84"/>
    </row>
    <row r="20" spans="2:11" ht="15" customHeight="1">
      <c r="B20" s="11" t="s">
        <v>123</v>
      </c>
      <c r="C20" s="260" t="s">
        <v>115</v>
      </c>
      <c r="D20" s="260"/>
      <c r="E20" s="260"/>
      <c r="F20" s="260"/>
      <c r="G20" s="260"/>
      <c r="H20" s="260"/>
      <c r="I20" s="260"/>
      <c r="J20" s="260"/>
      <c r="K20" s="260"/>
    </row>
    <row r="21" spans="2:11">
      <c r="B21" s="6"/>
      <c r="C21" s="4"/>
      <c r="D21" s="4"/>
      <c r="E21" s="4"/>
      <c r="F21" s="4"/>
      <c r="G21" s="4"/>
      <c r="H21" s="4"/>
      <c r="I21" s="4"/>
      <c r="J21" s="4"/>
    </row>
    <row r="22" spans="2:11">
      <c r="B22" s="6"/>
      <c r="C22" s="243" t="s">
        <v>107</v>
      </c>
      <c r="D22" s="243"/>
      <c r="E22" s="243"/>
      <c r="F22" s="222" t="s">
        <v>51</v>
      </c>
      <c r="G22" s="222"/>
      <c r="H22" s="222" t="s">
        <v>101</v>
      </c>
      <c r="I22" s="222"/>
      <c r="J22" s="222"/>
    </row>
    <row r="23" spans="2:11">
      <c r="B23" s="6"/>
      <c r="C23" s="246" t="s">
        <v>112</v>
      </c>
      <c r="D23" s="246"/>
      <c r="E23" s="246"/>
      <c r="F23" s="244" t="s">
        <v>53</v>
      </c>
      <c r="G23" s="244"/>
      <c r="H23" s="244"/>
      <c r="I23" s="244"/>
      <c r="J23" s="244"/>
    </row>
    <row r="24" spans="2:11">
      <c r="B24" s="6"/>
      <c r="C24" s="246" t="s">
        <v>109</v>
      </c>
      <c r="D24" s="246"/>
      <c r="E24" s="246"/>
      <c r="F24" s="244" t="s">
        <v>92</v>
      </c>
      <c r="G24" s="244"/>
      <c r="H24" s="244"/>
      <c r="I24" s="244"/>
      <c r="J24" s="244"/>
    </row>
    <row r="25" spans="2:11">
      <c r="C25" s="81"/>
      <c r="D25" s="81"/>
      <c r="E25" s="81"/>
      <c r="F25" s="81"/>
      <c r="G25" s="81"/>
      <c r="H25" s="81"/>
      <c r="I25" s="92"/>
      <c r="J25" s="92"/>
    </row>
    <row r="26" spans="2:11" ht="29.25" customHeight="1">
      <c r="B26" s="76" t="s">
        <v>167</v>
      </c>
      <c r="C26" s="260" t="s">
        <v>163</v>
      </c>
      <c r="D26" s="260"/>
      <c r="E26" s="260"/>
      <c r="F26" s="260"/>
      <c r="G26" s="260"/>
      <c r="H26" s="260"/>
      <c r="I26" s="260"/>
      <c r="J26" s="260"/>
      <c r="K26" s="260"/>
    </row>
    <row r="27" spans="2:11">
      <c r="B27" s="6"/>
      <c r="C27" s="91"/>
      <c r="D27" s="91"/>
      <c r="E27" s="91"/>
      <c r="F27" s="91"/>
      <c r="G27" s="91"/>
      <c r="H27" s="91"/>
      <c r="I27" s="79"/>
      <c r="J27" s="79"/>
    </row>
    <row r="28" spans="2:11">
      <c r="B28" s="6"/>
      <c r="C28" s="243" t="s">
        <v>162</v>
      </c>
      <c r="D28" s="243"/>
      <c r="E28" s="243"/>
      <c r="F28" s="222" t="s">
        <v>51</v>
      </c>
      <c r="G28" s="222"/>
      <c r="H28" s="222" t="s">
        <v>101</v>
      </c>
      <c r="I28" s="222"/>
      <c r="J28" s="222"/>
    </row>
    <row r="29" spans="2:11">
      <c r="B29" s="6"/>
      <c r="C29" s="243"/>
      <c r="D29" s="243"/>
      <c r="E29" s="243"/>
      <c r="F29" s="222"/>
      <c r="G29" s="222"/>
      <c r="H29" s="222"/>
      <c r="I29" s="222"/>
      <c r="J29" s="222"/>
    </row>
    <row r="30" spans="2:11">
      <c r="B30" s="6"/>
      <c r="C30" s="243"/>
      <c r="D30" s="243"/>
      <c r="E30" s="243"/>
      <c r="F30" s="222"/>
      <c r="G30" s="222"/>
      <c r="H30" s="222"/>
      <c r="I30" s="222"/>
      <c r="J30" s="222"/>
    </row>
    <row r="31" spans="2:11">
      <c r="B31" s="171"/>
      <c r="C31" s="243"/>
      <c r="D31" s="243"/>
      <c r="E31" s="243"/>
      <c r="F31" s="222"/>
      <c r="G31" s="222"/>
      <c r="H31" s="222"/>
      <c r="I31" s="222"/>
      <c r="J31" s="222"/>
    </row>
    <row r="32" spans="2:11">
      <c r="B32" s="6"/>
      <c r="C32" s="243"/>
      <c r="D32" s="243"/>
      <c r="E32" s="243"/>
      <c r="F32" s="222"/>
      <c r="G32" s="222"/>
      <c r="H32" s="222"/>
      <c r="I32" s="222"/>
      <c r="J32" s="222"/>
    </row>
    <row r="33" spans="2:11">
      <c r="B33" s="6"/>
      <c r="C33" s="243"/>
      <c r="D33" s="243"/>
      <c r="E33" s="243"/>
      <c r="F33" s="222"/>
      <c r="G33" s="222"/>
      <c r="H33" s="222"/>
      <c r="I33" s="222"/>
      <c r="J33" s="222"/>
    </row>
    <row r="34" spans="2:11" ht="16.5" customHeight="1">
      <c r="B34" s="6"/>
      <c r="C34" s="243"/>
      <c r="D34" s="243"/>
      <c r="E34" s="243"/>
      <c r="F34" s="222"/>
      <c r="G34" s="222"/>
      <c r="H34" s="222"/>
      <c r="I34" s="222"/>
      <c r="J34" s="222"/>
    </row>
    <row r="35" spans="2:11">
      <c r="B35" s="6"/>
      <c r="C35" s="243"/>
      <c r="D35" s="243"/>
      <c r="E35" s="243"/>
      <c r="F35" s="222"/>
      <c r="G35" s="222"/>
      <c r="H35" s="222"/>
      <c r="I35" s="222"/>
      <c r="J35" s="222"/>
    </row>
    <row r="36" spans="2:11" ht="15.75" customHeight="1">
      <c r="B36" s="6"/>
      <c r="C36" s="243"/>
      <c r="D36" s="243"/>
      <c r="E36" s="243"/>
      <c r="F36" s="222"/>
      <c r="G36" s="222"/>
      <c r="H36" s="222"/>
      <c r="I36" s="222"/>
      <c r="J36" s="222"/>
    </row>
    <row r="37" spans="2:11">
      <c r="B37" s="6"/>
      <c r="C37" s="243"/>
      <c r="D37" s="243"/>
      <c r="E37" s="243"/>
      <c r="F37" s="222"/>
      <c r="G37" s="222"/>
      <c r="H37" s="222"/>
      <c r="I37" s="222"/>
      <c r="J37" s="222"/>
    </row>
    <row r="38" spans="2:11">
      <c r="B38" s="17"/>
      <c r="C38" s="94"/>
      <c r="D38" s="94"/>
      <c r="E38" s="94"/>
      <c r="F38" s="94"/>
      <c r="G38" s="94"/>
      <c r="H38" s="94"/>
      <c r="I38" s="94"/>
      <c r="J38" s="94"/>
      <c r="K38" s="13"/>
    </row>
    <row r="39" spans="2:11">
      <c r="C39" s="94"/>
      <c r="D39" s="94"/>
      <c r="E39" s="94"/>
      <c r="F39" s="94"/>
      <c r="G39" s="94"/>
      <c r="H39" s="94"/>
      <c r="I39" s="94"/>
      <c r="J39" s="94"/>
    </row>
    <row r="41" spans="2:11">
      <c r="C41" s="79"/>
      <c r="D41" s="79"/>
      <c r="E41" s="79"/>
      <c r="F41" s="79"/>
      <c r="G41" s="79"/>
      <c r="H41" s="79"/>
      <c r="I41" s="79"/>
      <c r="J41" s="79"/>
    </row>
    <row r="42" spans="2:11">
      <c r="C42" s="79"/>
      <c r="D42" s="79"/>
      <c r="E42" s="79"/>
      <c r="F42" s="79"/>
      <c r="G42" s="79"/>
      <c r="H42" s="79"/>
      <c r="I42" s="79"/>
      <c r="J42" s="79"/>
    </row>
    <row r="43" spans="2:11">
      <c r="C43" s="79"/>
      <c r="D43" s="79"/>
      <c r="E43" s="79"/>
      <c r="F43" s="79"/>
      <c r="G43" s="79"/>
      <c r="H43" s="79"/>
      <c r="I43" s="79"/>
      <c r="J43" s="79"/>
    </row>
    <row r="44" spans="2:11">
      <c r="C44" s="79"/>
      <c r="D44" s="79"/>
      <c r="E44" s="79"/>
      <c r="F44" s="79"/>
      <c r="G44" s="79"/>
      <c r="H44" s="79"/>
      <c r="I44" s="79"/>
      <c r="J44" s="79"/>
    </row>
    <row r="45" spans="2:11">
      <c r="C45" s="79"/>
      <c r="D45" s="79"/>
      <c r="E45" s="79"/>
      <c r="F45" s="79"/>
      <c r="G45" s="79"/>
      <c r="H45" s="79"/>
      <c r="I45" s="79"/>
      <c r="J45" s="79"/>
    </row>
    <row r="48" spans="2:11">
      <c r="F48" s="182" t="s">
        <v>150</v>
      </c>
      <c r="G48" s="182"/>
    </row>
  </sheetData>
  <mergeCells count="73">
    <mergeCell ref="C24:E24"/>
    <mergeCell ref="F24:G24"/>
    <mergeCell ref="H24:J24"/>
    <mergeCell ref="F48:G48"/>
    <mergeCell ref="C5:K5"/>
    <mergeCell ref="C14:K14"/>
    <mergeCell ref="C20:K20"/>
    <mergeCell ref="C22:E22"/>
    <mergeCell ref="F22:G22"/>
    <mergeCell ref="H22:J22"/>
    <mergeCell ref="C23:E23"/>
    <mergeCell ref="F23:G23"/>
    <mergeCell ref="H23:J23"/>
    <mergeCell ref="C17:E17"/>
    <mergeCell ref="F17:G17"/>
    <mergeCell ref="H17:J17"/>
    <mergeCell ref="C18:E18"/>
    <mergeCell ref="F18:G18"/>
    <mergeCell ref="H18:J18"/>
    <mergeCell ref="C11:E11"/>
    <mergeCell ref="F11:G11"/>
    <mergeCell ref="H11:J11"/>
    <mergeCell ref="C16:E16"/>
    <mergeCell ref="F16:G16"/>
    <mergeCell ref="H16:J16"/>
    <mergeCell ref="C12:E12"/>
    <mergeCell ref="F12:G12"/>
    <mergeCell ref="H12:J12"/>
    <mergeCell ref="C9:E9"/>
    <mergeCell ref="F9:G9"/>
    <mergeCell ref="H9:J9"/>
    <mergeCell ref="C10:E10"/>
    <mergeCell ref="F10:G10"/>
    <mergeCell ref="H10:J10"/>
    <mergeCell ref="C8:E8"/>
    <mergeCell ref="F8:G8"/>
    <mergeCell ref="H8:J8"/>
    <mergeCell ref="A2:A3"/>
    <mergeCell ref="B2:K3"/>
    <mergeCell ref="C7:E7"/>
    <mergeCell ref="F7:G7"/>
    <mergeCell ref="H7:J7"/>
    <mergeCell ref="C26:K26"/>
    <mergeCell ref="C28:E28"/>
    <mergeCell ref="F28:G28"/>
    <mergeCell ref="H28:J28"/>
    <mergeCell ref="C29:E29"/>
    <mergeCell ref="F29:G29"/>
    <mergeCell ref="H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C33:E33"/>
    <mergeCell ref="F33:G33"/>
    <mergeCell ref="H33:J33"/>
    <mergeCell ref="C34:E34"/>
    <mergeCell ref="F34:G34"/>
    <mergeCell ref="H34:J34"/>
    <mergeCell ref="C35:E35"/>
    <mergeCell ref="F35:G35"/>
    <mergeCell ref="H35:J35"/>
    <mergeCell ref="C36:E36"/>
    <mergeCell ref="F36:G36"/>
    <mergeCell ref="H36:J36"/>
    <mergeCell ref="C37:E37"/>
    <mergeCell ref="F37:G37"/>
    <mergeCell ref="H37:J37"/>
  </mergeCells>
  <pageMargins left="0.28999999999999998" right="0.46" top="0.4" bottom="0.31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48"/>
  <sheetViews>
    <sheetView view="pageBreakPreview" zoomScaleNormal="100" zoomScaleSheetLayoutView="100" workbookViewId="0">
      <selection activeCell="C22" sqref="C22:K22"/>
    </sheetView>
  </sheetViews>
  <sheetFormatPr defaultRowHeight="15"/>
  <cols>
    <col min="1" max="1" width="4.42578125" customWidth="1"/>
    <col min="8" max="8" width="9.140625" customWidth="1"/>
    <col min="9" max="9" width="10" customWidth="1"/>
    <col min="10" max="10" width="10.7109375" customWidth="1"/>
  </cols>
  <sheetData>
    <row r="2" spans="1:11" ht="15" customHeight="1">
      <c r="A2" s="261" t="s">
        <v>125</v>
      </c>
      <c r="B2" s="247" t="s">
        <v>119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62"/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5" spans="1:11">
      <c r="B5" s="169" t="s">
        <v>126</v>
      </c>
      <c r="C5" s="249" t="s">
        <v>124</v>
      </c>
      <c r="D5" s="249"/>
      <c r="E5" s="249"/>
      <c r="F5" s="249"/>
      <c r="G5" s="249"/>
      <c r="H5" s="249"/>
      <c r="I5" s="249"/>
      <c r="J5" s="249"/>
      <c r="K5" s="249"/>
    </row>
    <row r="6" spans="1:11">
      <c r="B6" s="6"/>
    </row>
    <row r="7" spans="1:11">
      <c r="B7" s="11"/>
      <c r="C7" s="222" t="s">
        <v>100</v>
      </c>
      <c r="D7" s="222"/>
      <c r="E7" s="222"/>
      <c r="F7" s="222" t="s">
        <v>51</v>
      </c>
      <c r="G7" s="222"/>
      <c r="H7" s="222" t="s">
        <v>101</v>
      </c>
      <c r="I7" s="222"/>
      <c r="J7" s="222"/>
    </row>
    <row r="8" spans="1:11">
      <c r="B8" s="6"/>
      <c r="C8" s="245" t="s">
        <v>45</v>
      </c>
      <c r="D8" s="245"/>
      <c r="E8" s="245"/>
      <c r="F8" s="244" t="s">
        <v>53</v>
      </c>
      <c r="G8" s="244"/>
      <c r="H8" s="244">
        <v>1</v>
      </c>
      <c r="I8" s="244"/>
      <c r="J8" s="244"/>
    </row>
    <row r="9" spans="1:11">
      <c r="B9" s="6"/>
      <c r="C9" s="245" t="s">
        <v>102</v>
      </c>
      <c r="D9" s="245"/>
      <c r="E9" s="245"/>
      <c r="F9" s="244" t="s">
        <v>53</v>
      </c>
      <c r="G9" s="244"/>
      <c r="H9" s="244">
        <v>2</v>
      </c>
      <c r="I9" s="244"/>
      <c r="J9" s="244"/>
    </row>
    <row r="10" spans="1:11">
      <c r="B10" s="6"/>
      <c r="C10" s="257" t="s">
        <v>147</v>
      </c>
      <c r="D10" s="258"/>
      <c r="E10" s="259"/>
      <c r="F10" s="244" t="s">
        <v>103</v>
      </c>
      <c r="G10" s="244"/>
      <c r="H10" s="264">
        <v>5</v>
      </c>
      <c r="I10" s="265"/>
      <c r="J10" s="266"/>
    </row>
    <row r="11" spans="1:11">
      <c r="B11" s="6"/>
      <c r="C11" s="245" t="s">
        <v>104</v>
      </c>
      <c r="D11" s="245"/>
      <c r="E11" s="245"/>
      <c r="F11" s="244" t="s">
        <v>103</v>
      </c>
      <c r="G11" s="244"/>
      <c r="H11" s="244">
        <v>1</v>
      </c>
      <c r="I11" s="244"/>
      <c r="J11" s="244"/>
    </row>
    <row r="12" spans="1:11" ht="30" customHeight="1">
      <c r="B12" s="6"/>
      <c r="C12" s="250" t="s">
        <v>105</v>
      </c>
      <c r="D12" s="251"/>
      <c r="E12" s="252"/>
      <c r="F12" s="253" t="s">
        <v>53</v>
      </c>
      <c r="G12" s="254"/>
      <c r="H12" s="253">
        <v>1</v>
      </c>
      <c r="I12" s="255"/>
      <c r="J12" s="254"/>
    </row>
    <row r="13" spans="1:11">
      <c r="B13" s="6"/>
      <c r="C13" s="245" t="s">
        <v>159</v>
      </c>
      <c r="D13" s="245"/>
      <c r="E13" s="245"/>
      <c r="F13" s="246"/>
      <c r="G13" s="246"/>
      <c r="H13" s="244"/>
      <c r="I13" s="244"/>
      <c r="J13" s="244"/>
    </row>
    <row r="14" spans="1:11">
      <c r="B14" s="77"/>
      <c r="C14" s="83"/>
      <c r="D14" s="4"/>
      <c r="E14" s="4"/>
      <c r="F14" s="4"/>
      <c r="G14" s="4"/>
      <c r="H14" s="4"/>
      <c r="I14" s="4"/>
      <c r="J14" s="4"/>
    </row>
    <row r="15" spans="1:11">
      <c r="B15" s="11" t="s">
        <v>127</v>
      </c>
      <c r="C15" s="256" t="s">
        <v>148</v>
      </c>
      <c r="D15" s="256"/>
      <c r="E15" s="256"/>
      <c r="F15" s="256"/>
      <c r="G15" s="256"/>
      <c r="H15" s="256"/>
      <c r="I15" s="256"/>
      <c r="J15" s="256"/>
      <c r="K15" s="256"/>
    </row>
    <row r="16" spans="1:11">
      <c r="B16" s="6"/>
      <c r="C16" s="81"/>
      <c r="D16" s="81"/>
      <c r="E16" s="81"/>
      <c r="F16" s="79"/>
      <c r="G16" s="79"/>
      <c r="H16" s="79"/>
      <c r="I16" s="79"/>
      <c r="J16" s="4"/>
    </row>
    <row r="17" spans="2:11">
      <c r="B17" s="6"/>
      <c r="C17" s="243" t="s">
        <v>107</v>
      </c>
      <c r="D17" s="243"/>
      <c r="E17" s="243"/>
      <c r="F17" s="222" t="s">
        <v>51</v>
      </c>
      <c r="G17" s="222"/>
      <c r="H17" s="222" t="s">
        <v>101</v>
      </c>
      <c r="I17" s="222"/>
      <c r="J17" s="222"/>
    </row>
    <row r="18" spans="2:11">
      <c r="B18" s="6"/>
      <c r="C18" s="246" t="s">
        <v>128</v>
      </c>
      <c r="D18" s="246"/>
      <c r="E18" s="246"/>
      <c r="F18" s="244" t="s">
        <v>129</v>
      </c>
      <c r="G18" s="244"/>
      <c r="H18" s="244"/>
      <c r="I18" s="244"/>
      <c r="J18" s="244"/>
    </row>
    <row r="19" spans="2:11">
      <c r="B19" s="6"/>
      <c r="C19" s="246" t="s">
        <v>130</v>
      </c>
      <c r="D19" s="246"/>
      <c r="E19" s="246"/>
      <c r="F19" s="244" t="s">
        <v>53</v>
      </c>
      <c r="G19" s="244"/>
      <c r="H19" s="244"/>
      <c r="I19" s="244"/>
      <c r="J19" s="244"/>
    </row>
    <row r="20" spans="2:11">
      <c r="B20" s="6"/>
      <c r="C20" s="246" t="s">
        <v>109</v>
      </c>
      <c r="D20" s="246"/>
      <c r="E20" s="246"/>
      <c r="F20" s="244" t="s">
        <v>92</v>
      </c>
      <c r="G20" s="244"/>
      <c r="H20" s="244"/>
      <c r="I20" s="244"/>
      <c r="J20" s="244"/>
    </row>
    <row r="21" spans="2:11">
      <c r="B21" s="77"/>
      <c r="C21" s="84"/>
      <c r="D21" s="84"/>
      <c r="E21" s="84"/>
      <c r="F21" s="84"/>
      <c r="G21" s="84"/>
      <c r="H21" s="84"/>
      <c r="I21" s="84"/>
      <c r="J21" s="84"/>
    </row>
    <row r="22" spans="2:11" ht="29.25" customHeight="1">
      <c r="B22" s="76" t="s">
        <v>168</v>
      </c>
      <c r="C22" s="260" t="s">
        <v>163</v>
      </c>
      <c r="D22" s="260"/>
      <c r="E22" s="260"/>
      <c r="F22" s="260"/>
      <c r="G22" s="260"/>
      <c r="H22" s="260"/>
      <c r="I22" s="260"/>
      <c r="J22" s="260"/>
      <c r="K22" s="260"/>
    </row>
    <row r="23" spans="2:11">
      <c r="B23" s="6"/>
      <c r="C23" s="4"/>
      <c r="D23" s="4"/>
      <c r="E23" s="4"/>
      <c r="F23" s="4"/>
      <c r="G23" s="4"/>
      <c r="H23" s="4"/>
      <c r="I23" s="4"/>
      <c r="J23" s="4"/>
    </row>
    <row r="24" spans="2:11">
      <c r="B24" s="6"/>
      <c r="C24" s="243" t="s">
        <v>107</v>
      </c>
      <c r="D24" s="243"/>
      <c r="E24" s="243"/>
      <c r="F24" s="222" t="s">
        <v>51</v>
      </c>
      <c r="G24" s="222"/>
      <c r="H24" s="222" t="s">
        <v>101</v>
      </c>
      <c r="I24" s="222"/>
      <c r="J24" s="222"/>
    </row>
    <row r="25" spans="2:11">
      <c r="B25" s="6"/>
      <c r="C25" s="246"/>
      <c r="D25" s="246"/>
      <c r="E25" s="246"/>
      <c r="F25" s="244"/>
      <c r="G25" s="244"/>
      <c r="H25" s="244"/>
      <c r="I25" s="244"/>
      <c r="J25" s="244"/>
    </row>
    <row r="26" spans="2:11">
      <c r="B26" s="6"/>
      <c r="C26" s="246"/>
      <c r="D26" s="246"/>
      <c r="E26" s="246"/>
      <c r="F26" s="244"/>
      <c r="G26" s="244"/>
      <c r="H26" s="244"/>
      <c r="I26" s="244"/>
      <c r="J26" s="244"/>
    </row>
    <row r="27" spans="2:11">
      <c r="B27" s="6"/>
      <c r="C27" s="246"/>
      <c r="D27" s="246"/>
      <c r="E27" s="246"/>
      <c r="F27" s="244"/>
      <c r="G27" s="244"/>
      <c r="H27" s="244"/>
      <c r="I27" s="244"/>
      <c r="J27" s="244"/>
    </row>
    <row r="28" spans="2:11">
      <c r="B28" s="6"/>
      <c r="C28" s="246"/>
      <c r="D28" s="246"/>
      <c r="E28" s="246"/>
      <c r="F28" s="244"/>
      <c r="G28" s="244"/>
      <c r="H28" s="244"/>
      <c r="I28" s="244"/>
      <c r="J28" s="244"/>
    </row>
    <row r="29" spans="2:11">
      <c r="B29" s="6"/>
      <c r="C29" s="246"/>
      <c r="D29" s="246"/>
      <c r="E29" s="246"/>
      <c r="F29" s="244"/>
      <c r="G29" s="244"/>
      <c r="H29" s="244"/>
      <c r="I29" s="244"/>
      <c r="J29" s="244"/>
    </row>
    <row r="30" spans="2:11">
      <c r="B30" s="6"/>
      <c r="C30" s="246"/>
      <c r="D30" s="246"/>
      <c r="E30" s="246"/>
      <c r="F30" s="244"/>
      <c r="G30" s="244"/>
      <c r="H30" s="244"/>
      <c r="I30" s="244"/>
      <c r="J30" s="244"/>
    </row>
    <row r="31" spans="2:11">
      <c r="B31" s="6"/>
      <c r="C31" s="246"/>
      <c r="D31" s="246"/>
      <c r="E31" s="246"/>
      <c r="F31" s="244"/>
      <c r="G31" s="244"/>
      <c r="H31" s="244"/>
      <c r="I31" s="244"/>
      <c r="J31" s="244"/>
    </row>
    <row r="32" spans="2:11">
      <c r="B32" s="6"/>
      <c r="C32" s="246"/>
      <c r="D32" s="246"/>
      <c r="E32" s="246"/>
      <c r="F32" s="244"/>
      <c r="G32" s="244"/>
      <c r="H32" s="244"/>
      <c r="I32" s="244"/>
      <c r="J32" s="244"/>
    </row>
    <row r="33" spans="2:11">
      <c r="B33" s="171"/>
      <c r="C33" s="246"/>
      <c r="D33" s="246"/>
      <c r="E33" s="246"/>
      <c r="F33" s="244"/>
      <c r="G33" s="244"/>
      <c r="H33" s="244"/>
      <c r="I33" s="244"/>
      <c r="J33" s="244"/>
    </row>
    <row r="34" spans="2:11">
      <c r="B34" s="6"/>
      <c r="C34" s="246"/>
      <c r="D34" s="246"/>
      <c r="E34" s="246"/>
      <c r="F34" s="244"/>
      <c r="G34" s="244"/>
      <c r="H34" s="244"/>
      <c r="I34" s="244"/>
      <c r="J34" s="244"/>
    </row>
    <row r="36" spans="2:11" ht="16.5" customHeight="1">
      <c r="C36" s="81"/>
      <c r="D36" s="81"/>
      <c r="E36" s="81"/>
      <c r="F36" s="81"/>
      <c r="G36" s="93"/>
      <c r="H36" s="93"/>
      <c r="I36" s="81"/>
      <c r="J36" s="81"/>
    </row>
    <row r="37" spans="2:11">
      <c r="C37" s="79"/>
      <c r="D37" s="79"/>
      <c r="E37" s="79"/>
      <c r="F37" s="79"/>
      <c r="G37" s="79"/>
      <c r="H37" s="79"/>
      <c r="I37" s="79"/>
      <c r="J37" s="79"/>
    </row>
    <row r="38" spans="2:11" ht="15.75" customHeight="1">
      <c r="C38" s="93"/>
      <c r="D38" s="93"/>
      <c r="E38" s="79"/>
      <c r="F38" s="79"/>
      <c r="G38" s="81"/>
      <c r="H38" s="81"/>
      <c r="I38" s="81"/>
      <c r="J38" s="81"/>
    </row>
    <row r="40" spans="2:11">
      <c r="B40" s="17"/>
      <c r="C40" s="94"/>
      <c r="D40" s="94"/>
      <c r="E40" s="94"/>
      <c r="F40" s="94"/>
      <c r="G40" s="94"/>
      <c r="H40" s="94"/>
      <c r="I40" s="94"/>
      <c r="J40" s="94"/>
      <c r="K40" s="13"/>
    </row>
    <row r="41" spans="2:11">
      <c r="C41" s="94"/>
      <c r="D41" s="94"/>
      <c r="E41" s="94"/>
      <c r="F41" s="94"/>
      <c r="G41" s="94"/>
      <c r="H41" s="94"/>
      <c r="I41" s="94"/>
      <c r="J41" s="94"/>
    </row>
    <row r="43" spans="2:11">
      <c r="C43" s="79"/>
      <c r="D43" s="79"/>
      <c r="E43" s="79"/>
      <c r="F43" s="79"/>
      <c r="G43" s="79"/>
      <c r="H43" s="79"/>
      <c r="I43" s="79"/>
      <c r="J43" s="79"/>
    </row>
    <row r="44" spans="2:11">
      <c r="C44" s="79"/>
      <c r="D44" s="79"/>
      <c r="E44" s="79"/>
      <c r="F44" s="79"/>
      <c r="G44" s="79"/>
      <c r="H44" s="79"/>
      <c r="I44" s="79"/>
      <c r="J44" s="79"/>
    </row>
    <row r="45" spans="2:11">
      <c r="C45" s="79"/>
      <c r="D45" s="79"/>
      <c r="E45" s="79"/>
      <c r="F45" s="79"/>
      <c r="G45" s="79"/>
      <c r="H45" s="79"/>
      <c r="I45" s="79"/>
      <c r="J45" s="79"/>
    </row>
    <row r="46" spans="2:11">
      <c r="C46" s="79"/>
      <c r="D46" s="79"/>
      <c r="E46" s="79"/>
      <c r="F46" s="79"/>
      <c r="G46" s="79"/>
      <c r="H46" s="79"/>
      <c r="I46" s="79"/>
      <c r="J46" s="79"/>
    </row>
    <row r="47" spans="2:11">
      <c r="C47" s="79"/>
      <c r="D47" s="79"/>
      <c r="E47" s="79"/>
      <c r="F47" s="79"/>
      <c r="G47" s="79"/>
      <c r="H47" s="79"/>
      <c r="I47" s="79"/>
      <c r="J47" s="79"/>
    </row>
    <row r="48" spans="2:11">
      <c r="F48" s="182" t="s">
        <v>164</v>
      </c>
      <c r="G48" s="182"/>
    </row>
  </sheetData>
  <mergeCells count="72">
    <mergeCell ref="H12:J12"/>
    <mergeCell ref="C17:E17"/>
    <mergeCell ref="F17:G17"/>
    <mergeCell ref="C13:E13"/>
    <mergeCell ref="F13:G13"/>
    <mergeCell ref="H13:J13"/>
    <mergeCell ref="F48:G48"/>
    <mergeCell ref="C5:K5"/>
    <mergeCell ref="C19:E19"/>
    <mergeCell ref="F19:G19"/>
    <mergeCell ref="H19:J19"/>
    <mergeCell ref="C18:E18"/>
    <mergeCell ref="F18:G18"/>
    <mergeCell ref="H18:J18"/>
    <mergeCell ref="C20:E20"/>
    <mergeCell ref="F20:G20"/>
    <mergeCell ref="H20:J20"/>
    <mergeCell ref="C12:E12"/>
    <mergeCell ref="F12:G12"/>
    <mergeCell ref="C9:E9"/>
    <mergeCell ref="F9:G9"/>
    <mergeCell ref="H9:J9"/>
    <mergeCell ref="C11:E11"/>
    <mergeCell ref="F11:G11"/>
    <mergeCell ref="H11:J11"/>
    <mergeCell ref="C10:E10"/>
    <mergeCell ref="H10:J10"/>
    <mergeCell ref="F10:G10"/>
    <mergeCell ref="C8:E8"/>
    <mergeCell ref="F8:G8"/>
    <mergeCell ref="H8:J8"/>
    <mergeCell ref="A2:A3"/>
    <mergeCell ref="B2:K3"/>
    <mergeCell ref="C7:E7"/>
    <mergeCell ref="F7:G7"/>
    <mergeCell ref="H7:J7"/>
    <mergeCell ref="C22:K22"/>
    <mergeCell ref="C15:K15"/>
    <mergeCell ref="C24:E24"/>
    <mergeCell ref="F24:G24"/>
    <mergeCell ref="H24:J24"/>
    <mergeCell ref="H17:J17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  <mergeCell ref="C29:E29"/>
    <mergeCell ref="F29:G29"/>
    <mergeCell ref="H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C33:E33"/>
    <mergeCell ref="F33:G33"/>
    <mergeCell ref="H33:J33"/>
    <mergeCell ref="C34:E34"/>
    <mergeCell ref="F34:G34"/>
    <mergeCell ref="H34:J34"/>
  </mergeCells>
  <pageMargins left="0.28999999999999998" right="0.46" top="0.4" bottom="0.31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K39"/>
  <sheetViews>
    <sheetView view="pageBreakPreview" topLeftCell="A10" zoomScaleNormal="100" zoomScaleSheetLayoutView="100" workbookViewId="0">
      <selection activeCell="I14" sqref="I14"/>
    </sheetView>
  </sheetViews>
  <sheetFormatPr defaultRowHeight="15"/>
  <cols>
    <col min="1" max="1" width="2.85546875" customWidth="1"/>
    <col min="2" max="2" width="5.28515625" customWidth="1"/>
  </cols>
  <sheetData>
    <row r="2" spans="2:11" ht="15" customHeight="1">
      <c r="C2" s="289" t="s">
        <v>77</v>
      </c>
      <c r="D2" s="290"/>
      <c r="E2" s="290"/>
      <c r="F2" s="290"/>
      <c r="G2" s="290"/>
      <c r="H2" s="290"/>
      <c r="I2" s="290"/>
      <c r="J2" s="291"/>
    </row>
    <row r="3" spans="2:11" ht="30" customHeight="1">
      <c r="C3" s="292"/>
      <c r="D3" s="293"/>
      <c r="E3" s="293"/>
      <c r="F3" s="293"/>
      <c r="G3" s="293"/>
      <c r="H3" s="293"/>
      <c r="I3" s="293"/>
      <c r="J3" s="294"/>
    </row>
    <row r="6" spans="2:11">
      <c r="B6" s="183">
        <v>1</v>
      </c>
      <c r="C6" s="285" t="s">
        <v>78</v>
      </c>
      <c r="D6" s="285"/>
      <c r="E6" s="285"/>
      <c r="F6" s="287" t="str">
        <f>'Date generale'!C5</f>
        <v>SRL ”MoldTransCargo”</v>
      </c>
      <c r="G6" s="287"/>
      <c r="H6" s="287"/>
      <c r="I6" s="287"/>
      <c r="J6" s="287"/>
      <c r="K6" s="287"/>
    </row>
    <row r="7" spans="2:11">
      <c r="B7" s="184"/>
      <c r="C7" s="286"/>
      <c r="D7" s="286"/>
      <c r="E7" s="286"/>
      <c r="F7" s="288"/>
      <c r="G7" s="288"/>
      <c r="H7" s="288"/>
      <c r="I7" s="288"/>
      <c r="J7" s="288"/>
      <c r="K7" s="288"/>
    </row>
    <row r="10" spans="2:11">
      <c r="B10" s="183">
        <v>2</v>
      </c>
      <c r="C10" s="192" t="s">
        <v>79</v>
      </c>
      <c r="D10" s="193"/>
      <c r="E10" s="194"/>
      <c r="F10" s="71"/>
      <c r="G10" s="28" t="s">
        <v>17</v>
      </c>
      <c r="H10" s="28" t="s">
        <v>18</v>
      </c>
      <c r="I10" s="28" t="s">
        <v>19</v>
      </c>
      <c r="J10" s="71"/>
      <c r="K10" s="72"/>
    </row>
    <row r="11" spans="2:11">
      <c r="B11" s="184"/>
      <c r="C11" s="195"/>
      <c r="D11" s="196"/>
      <c r="E11" s="197"/>
      <c r="F11" s="73"/>
      <c r="G11" s="27">
        <f>'Date generale'!F25</f>
        <v>31</v>
      </c>
      <c r="H11" s="27">
        <f>'Date generale'!G25</f>
        <v>1</v>
      </c>
      <c r="I11" s="27">
        <f>'Date generale'!H25</f>
        <v>2016</v>
      </c>
      <c r="J11" s="73"/>
      <c r="K11" s="74"/>
    </row>
    <row r="14" spans="2:11">
      <c r="B14" s="183">
        <v>3</v>
      </c>
      <c r="C14" s="192" t="s">
        <v>75</v>
      </c>
      <c r="D14" s="193"/>
      <c r="E14" s="194"/>
      <c r="F14" s="75"/>
      <c r="G14" s="24" t="s">
        <v>80</v>
      </c>
      <c r="H14" s="24" t="s">
        <v>19</v>
      </c>
      <c r="I14" s="26"/>
      <c r="J14" s="24" t="s">
        <v>18</v>
      </c>
      <c r="K14" s="25" t="s">
        <v>19</v>
      </c>
    </row>
    <row r="15" spans="2:11">
      <c r="B15" s="184"/>
      <c r="C15" s="195"/>
      <c r="D15" s="196"/>
      <c r="E15" s="197"/>
      <c r="F15" s="10"/>
      <c r="G15" s="23">
        <f>'Date generale'!F26</f>
        <v>1</v>
      </c>
      <c r="H15" s="23">
        <f>'Date generale'!G26</f>
        <v>2015</v>
      </c>
      <c r="I15" s="9"/>
      <c r="J15" s="23">
        <f>'Date generale'!I26</f>
        <v>12</v>
      </c>
      <c r="K15" s="23">
        <f>'Date generale'!J26</f>
        <v>2015</v>
      </c>
    </row>
    <row r="18" spans="2:11" ht="15" customHeight="1">
      <c r="B18" s="183">
        <v>4</v>
      </c>
      <c r="C18" s="284" t="s">
        <v>81</v>
      </c>
      <c r="D18" s="284"/>
      <c r="E18" s="284"/>
      <c r="F18" s="282" t="s">
        <v>12</v>
      </c>
      <c r="G18" s="282"/>
      <c r="H18" s="264" t="str">
        <f>'Date generale'!E19</f>
        <v>Grigore</v>
      </c>
      <c r="I18" s="265"/>
      <c r="J18" s="265"/>
      <c r="K18" s="266"/>
    </row>
    <row r="19" spans="2:11">
      <c r="B19" s="283"/>
      <c r="C19" s="284"/>
      <c r="D19" s="284"/>
      <c r="E19" s="284"/>
      <c r="F19" s="282" t="s">
        <v>13</v>
      </c>
      <c r="G19" s="282"/>
      <c r="H19" s="264" t="str">
        <f>'Date generale'!E20</f>
        <v>Negara</v>
      </c>
      <c r="I19" s="265"/>
      <c r="J19" s="265"/>
      <c r="K19" s="266"/>
    </row>
    <row r="20" spans="2:11">
      <c r="B20" s="283"/>
      <c r="C20" s="284"/>
      <c r="D20" s="284"/>
      <c r="E20" s="284"/>
      <c r="F20" s="282" t="s">
        <v>14</v>
      </c>
      <c r="G20" s="282"/>
      <c r="H20" s="264" t="str">
        <f>'Date generale'!E21</f>
        <v>022 22 68 97</v>
      </c>
      <c r="I20" s="265"/>
      <c r="J20" s="265"/>
      <c r="K20" s="266"/>
    </row>
    <row r="21" spans="2:11">
      <c r="B21" s="283"/>
      <c r="C21" s="284"/>
      <c r="D21" s="284"/>
      <c r="E21" s="284"/>
      <c r="F21" s="282" t="s">
        <v>15</v>
      </c>
      <c r="G21" s="282"/>
      <c r="H21" s="264">
        <f>'Date generale'!E22</f>
        <v>79856548</v>
      </c>
      <c r="I21" s="265"/>
      <c r="J21" s="265"/>
      <c r="K21" s="266"/>
    </row>
    <row r="22" spans="2:11">
      <c r="B22" s="184"/>
      <c r="C22" s="284"/>
      <c r="D22" s="284"/>
      <c r="E22" s="284"/>
      <c r="F22" s="282" t="s">
        <v>8</v>
      </c>
      <c r="G22" s="282"/>
      <c r="H22" s="264" t="str">
        <f>'Date generale'!E23</f>
        <v>grigore.negara@gmail.com</v>
      </c>
      <c r="I22" s="265"/>
      <c r="J22" s="265"/>
      <c r="K22" s="266"/>
    </row>
    <row r="25" spans="2:11">
      <c r="B25" s="267">
        <v>5</v>
      </c>
      <c r="C25" s="268" t="s">
        <v>83</v>
      </c>
      <c r="D25" s="269"/>
      <c r="E25" s="269"/>
      <c r="F25" s="269"/>
      <c r="G25" s="269"/>
      <c r="H25" s="269"/>
      <c r="I25" s="269"/>
      <c r="J25" s="269"/>
      <c r="K25" s="270"/>
    </row>
    <row r="26" spans="2:11">
      <c r="B26" s="267"/>
      <c r="C26" s="271"/>
      <c r="D26" s="272"/>
      <c r="E26" s="272"/>
      <c r="F26" s="272"/>
      <c r="G26" s="272"/>
      <c r="H26" s="272"/>
      <c r="I26" s="272"/>
      <c r="J26" s="272"/>
      <c r="K26" s="273"/>
    </row>
    <row r="27" spans="2:11">
      <c r="B27" s="267"/>
      <c r="C27" s="281" t="s">
        <v>22</v>
      </c>
      <c r="D27" s="280" t="str">
        <f>'Date generale'!C30</f>
        <v>NAMA XXX</v>
      </c>
      <c r="E27" s="280"/>
      <c r="F27" s="280"/>
      <c r="G27" s="280"/>
      <c r="H27" s="280"/>
      <c r="I27" s="280"/>
      <c r="J27" s="280"/>
      <c r="K27" s="280"/>
    </row>
    <row r="28" spans="2:11">
      <c r="B28" s="267"/>
      <c r="C28" s="281"/>
      <c r="D28" s="280"/>
      <c r="E28" s="280"/>
      <c r="F28" s="280"/>
      <c r="G28" s="280"/>
      <c r="H28" s="280"/>
      <c r="I28" s="280"/>
      <c r="J28" s="280"/>
      <c r="K28" s="280"/>
    </row>
    <row r="29" spans="2:11">
      <c r="B29" s="267"/>
      <c r="C29" s="281" t="s">
        <v>23</v>
      </c>
      <c r="D29" s="280" t="str">
        <f>'Date generale'!C32</f>
        <v>NAMA YYY</v>
      </c>
      <c r="E29" s="280"/>
      <c r="F29" s="280"/>
      <c r="G29" s="280"/>
      <c r="H29" s="280"/>
      <c r="I29" s="280"/>
      <c r="J29" s="280"/>
      <c r="K29" s="280"/>
    </row>
    <row r="30" spans="2:11">
      <c r="B30" s="267"/>
      <c r="C30" s="281"/>
      <c r="D30" s="280"/>
      <c r="E30" s="280"/>
      <c r="F30" s="280"/>
      <c r="G30" s="280"/>
      <c r="H30" s="280"/>
      <c r="I30" s="280"/>
      <c r="J30" s="280"/>
      <c r="K30" s="280"/>
    </row>
    <row r="31" spans="2:11">
      <c r="B31" s="267"/>
      <c r="C31" s="281" t="s">
        <v>24</v>
      </c>
      <c r="D31" s="280" t="str">
        <f>'Date generale'!C34</f>
        <v>NAMA ZZZ</v>
      </c>
      <c r="E31" s="280"/>
      <c r="F31" s="280"/>
      <c r="G31" s="280"/>
      <c r="H31" s="280"/>
      <c r="I31" s="280"/>
      <c r="J31" s="280"/>
      <c r="K31" s="280"/>
    </row>
    <row r="32" spans="2:11">
      <c r="B32" s="267"/>
      <c r="C32" s="281"/>
      <c r="D32" s="280"/>
      <c r="E32" s="280"/>
      <c r="F32" s="280"/>
      <c r="G32" s="280"/>
      <c r="H32" s="280"/>
      <c r="I32" s="280"/>
      <c r="J32" s="280"/>
      <c r="K32" s="280"/>
    </row>
    <row r="35" spans="2:11" ht="15.75" thickBot="1"/>
    <row r="36" spans="2:11" ht="15" customHeight="1" thickTop="1">
      <c r="B36" s="274" t="s">
        <v>84</v>
      </c>
      <c r="C36" s="274"/>
      <c r="D36" s="274"/>
      <c r="E36" s="274"/>
      <c r="F36" s="274"/>
      <c r="G36" s="277">
        <f>'Calcule ERs'!G52:J52</f>
        <v>161.77029253999996</v>
      </c>
      <c r="H36" s="277"/>
      <c r="I36" s="277"/>
      <c r="J36" s="277"/>
      <c r="K36" s="277"/>
    </row>
    <row r="37" spans="2:11" ht="15" customHeight="1">
      <c r="B37" s="275"/>
      <c r="C37" s="275"/>
      <c r="D37" s="275"/>
      <c r="E37" s="275"/>
      <c r="F37" s="275"/>
      <c r="G37" s="278"/>
      <c r="H37" s="278"/>
      <c r="I37" s="278"/>
      <c r="J37" s="278"/>
      <c r="K37" s="278"/>
    </row>
    <row r="38" spans="2:11" ht="38.25" customHeight="1" thickBot="1">
      <c r="B38" s="276"/>
      <c r="C38" s="276"/>
      <c r="D38" s="276"/>
      <c r="E38" s="276"/>
      <c r="F38" s="276"/>
      <c r="G38" s="279"/>
      <c r="H38" s="279"/>
      <c r="I38" s="279"/>
      <c r="J38" s="279"/>
      <c r="K38" s="279"/>
    </row>
    <row r="39" spans="2:11" ht="15.75" thickTop="1"/>
  </sheetData>
  <mergeCells count="30">
    <mergeCell ref="C6:E7"/>
    <mergeCell ref="C10:E11"/>
    <mergeCell ref="F6:K7"/>
    <mergeCell ref="C2:J3"/>
    <mergeCell ref="B6:B7"/>
    <mergeCell ref="B14:B15"/>
    <mergeCell ref="C14:E15"/>
    <mergeCell ref="B18:B22"/>
    <mergeCell ref="C18:E22"/>
    <mergeCell ref="B10:B11"/>
    <mergeCell ref="H18:K18"/>
    <mergeCell ref="H19:K19"/>
    <mergeCell ref="H20:K20"/>
    <mergeCell ref="H21:K21"/>
    <mergeCell ref="H22:K22"/>
    <mergeCell ref="F18:G18"/>
    <mergeCell ref="F19:G19"/>
    <mergeCell ref="F20:G20"/>
    <mergeCell ref="F21:G21"/>
    <mergeCell ref="F22:G22"/>
    <mergeCell ref="B25:B32"/>
    <mergeCell ref="C25:K26"/>
    <mergeCell ref="B36:F38"/>
    <mergeCell ref="G36:K38"/>
    <mergeCell ref="D27:K28"/>
    <mergeCell ref="D29:K30"/>
    <mergeCell ref="D31:K32"/>
    <mergeCell ref="C27:C28"/>
    <mergeCell ref="C29:C30"/>
    <mergeCell ref="C31:C32"/>
  </mergeCells>
  <pageMargins left="0.47" right="0.26" top="0.75" bottom="0.73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D76"/>
  <sheetViews>
    <sheetView topLeftCell="A31" workbookViewId="0">
      <selection activeCell="L51" sqref="L51"/>
    </sheetView>
  </sheetViews>
  <sheetFormatPr defaultRowHeight="15"/>
  <cols>
    <col min="4" max="4" width="9.140625" hidden="1" customWidth="1"/>
    <col min="6" max="6" width="12.85546875" customWidth="1"/>
    <col min="7" max="7" width="8.7109375" customWidth="1"/>
    <col min="8" max="8" width="7.85546875" customWidth="1"/>
    <col min="9" max="9" width="8.5703125" customWidth="1"/>
    <col min="10" max="10" width="9.42578125" customWidth="1"/>
    <col min="11" max="11" width="9.7109375" customWidth="1"/>
    <col min="12" max="12" width="8" customWidth="1"/>
    <col min="13" max="19" width="9.7109375" customWidth="1"/>
    <col min="20" max="20" width="10.85546875" customWidth="1"/>
    <col min="21" max="21" width="10.140625" customWidth="1"/>
    <col min="22" max="22" width="10.42578125" customWidth="1"/>
    <col min="23" max="23" width="11.42578125" customWidth="1"/>
    <col min="24" max="24" width="11.5703125" customWidth="1"/>
    <col min="25" max="25" width="11.85546875" customWidth="1"/>
    <col min="26" max="30" width="11.7109375" customWidth="1"/>
  </cols>
  <sheetData>
    <row r="3" spans="1:30" ht="20.25" customHeight="1">
      <c r="A3" s="59" t="s">
        <v>135</v>
      </c>
      <c r="B3" s="60" t="s">
        <v>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0" ht="42" customHeight="1">
      <c r="B4" s="306" t="s">
        <v>41</v>
      </c>
      <c r="C4" s="307"/>
      <c r="D4" s="308"/>
      <c r="E4" s="315" t="s">
        <v>42</v>
      </c>
      <c r="F4" s="318" t="s">
        <v>43</v>
      </c>
      <c r="G4" s="296" t="s">
        <v>57</v>
      </c>
      <c r="H4" s="321" t="s">
        <v>145</v>
      </c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3"/>
      <c r="T4" s="296" t="s">
        <v>66</v>
      </c>
      <c r="U4" s="299" t="s">
        <v>67</v>
      </c>
      <c r="V4" s="300"/>
      <c r="W4" s="301" t="s">
        <v>68</v>
      </c>
      <c r="X4" s="299" t="s">
        <v>62</v>
      </c>
      <c r="Y4" s="304"/>
      <c r="Z4" s="304"/>
      <c r="AA4" s="304"/>
      <c r="AB4" s="304"/>
      <c r="AC4" s="300"/>
      <c r="AD4" s="305" t="s">
        <v>71</v>
      </c>
    </row>
    <row r="5" spans="1:30" ht="18" customHeight="1">
      <c r="B5" s="309"/>
      <c r="C5" s="310"/>
      <c r="D5" s="311"/>
      <c r="E5" s="316"/>
      <c r="F5" s="319"/>
      <c r="G5" s="297"/>
      <c r="H5" s="324" t="s">
        <v>146</v>
      </c>
      <c r="I5" s="324"/>
      <c r="J5" s="324" t="s">
        <v>69</v>
      </c>
      <c r="K5" s="324"/>
      <c r="L5" s="324" t="s">
        <v>70</v>
      </c>
      <c r="M5" s="324"/>
      <c r="N5" s="325" t="s">
        <v>136</v>
      </c>
      <c r="O5" s="326"/>
      <c r="P5" s="325" t="s">
        <v>137</v>
      </c>
      <c r="Q5" s="326"/>
      <c r="R5" s="325" t="s">
        <v>138</v>
      </c>
      <c r="S5" s="326"/>
      <c r="T5" s="297"/>
      <c r="U5" s="296" t="s">
        <v>61</v>
      </c>
      <c r="V5" s="296" t="s">
        <v>60</v>
      </c>
      <c r="W5" s="302"/>
      <c r="X5" s="301" t="s">
        <v>63</v>
      </c>
      <c r="Y5" s="301" t="s">
        <v>64</v>
      </c>
      <c r="Z5" s="301" t="s">
        <v>65</v>
      </c>
      <c r="AA5" s="301" t="s">
        <v>141</v>
      </c>
      <c r="AB5" s="301" t="s">
        <v>139</v>
      </c>
      <c r="AC5" s="301" t="s">
        <v>140</v>
      </c>
      <c r="AD5" s="305"/>
    </row>
    <row r="6" spans="1:30" ht="18" customHeight="1">
      <c r="B6" s="312"/>
      <c r="C6" s="313"/>
      <c r="D6" s="314"/>
      <c r="E6" s="317"/>
      <c r="F6" s="320"/>
      <c r="G6" s="298"/>
      <c r="H6" s="20" t="s">
        <v>61</v>
      </c>
      <c r="I6" s="21" t="s">
        <v>60</v>
      </c>
      <c r="J6" s="20" t="s">
        <v>61</v>
      </c>
      <c r="K6" s="21" t="s">
        <v>60</v>
      </c>
      <c r="L6" s="20" t="s">
        <v>61</v>
      </c>
      <c r="M6" s="21" t="s">
        <v>60</v>
      </c>
      <c r="N6" s="20" t="s">
        <v>61</v>
      </c>
      <c r="O6" s="21" t="s">
        <v>60</v>
      </c>
      <c r="P6" s="20" t="s">
        <v>61</v>
      </c>
      <c r="Q6" s="21" t="s">
        <v>60</v>
      </c>
      <c r="R6" s="20" t="s">
        <v>61</v>
      </c>
      <c r="S6" s="21" t="s">
        <v>60</v>
      </c>
      <c r="T6" s="298"/>
      <c r="U6" s="298"/>
      <c r="V6" s="298"/>
      <c r="W6" s="303"/>
      <c r="X6" s="303"/>
      <c r="Y6" s="303"/>
      <c r="Z6" s="303"/>
      <c r="AA6" s="303"/>
      <c r="AB6" s="303"/>
      <c r="AC6" s="303"/>
      <c r="AD6" s="305"/>
    </row>
    <row r="7" spans="1:30">
      <c r="B7" s="215" t="s">
        <v>86</v>
      </c>
      <c r="C7" s="216"/>
      <c r="D7" s="217"/>
      <c r="E7" s="16" t="s">
        <v>53</v>
      </c>
      <c r="F7" s="22">
        <f>'Aviaţia civilă 1'!G8</f>
        <v>1</v>
      </c>
      <c r="G7" s="15" t="s">
        <v>58</v>
      </c>
      <c r="H7" s="15" t="s">
        <v>59</v>
      </c>
      <c r="I7" s="88">
        <v>19.100000000000001</v>
      </c>
      <c r="J7" s="18" t="s">
        <v>59</v>
      </c>
      <c r="K7" s="14">
        <v>5.0000000000000001E-4</v>
      </c>
      <c r="L7" s="18" t="s">
        <v>59</v>
      </c>
      <c r="M7" s="5">
        <v>2E-3</v>
      </c>
      <c r="N7" s="90" t="s">
        <v>59</v>
      </c>
      <c r="O7" s="5">
        <v>0.25</v>
      </c>
      <c r="P7" s="90" t="s">
        <v>59</v>
      </c>
      <c r="Q7" s="5">
        <v>0.1</v>
      </c>
      <c r="R7" s="90" t="s">
        <v>59</v>
      </c>
      <c r="S7" s="158">
        <v>0.05</v>
      </c>
      <c r="T7" s="19">
        <v>1</v>
      </c>
      <c r="U7" s="14" t="s">
        <v>59</v>
      </c>
      <c r="V7" s="14">
        <v>4.3720000000000002E-2</v>
      </c>
      <c r="W7" s="5">
        <f>F7*V7</f>
        <v>4.3720000000000002E-2</v>
      </c>
      <c r="X7" s="29">
        <f>W7*T7*I7</f>
        <v>0.83505200000000013</v>
      </c>
      <c r="Y7" s="31">
        <f>W7*K7</f>
        <v>2.1860000000000001E-5</v>
      </c>
      <c r="Z7" s="30">
        <f>W7*M7</f>
        <v>8.7440000000000003E-5</v>
      </c>
      <c r="AA7" s="30">
        <f>O7*W7</f>
        <v>1.093E-2</v>
      </c>
      <c r="AB7" s="30">
        <f>Q7*W7</f>
        <v>4.372E-3</v>
      </c>
      <c r="AC7" s="30">
        <f>S7*AB7</f>
        <v>2.186E-4</v>
      </c>
      <c r="AD7" s="29">
        <f>X7+(Y7*25)+(Z7*298)</f>
        <v>0.86165562000000018</v>
      </c>
    </row>
    <row r="8" spans="1:30">
      <c r="B8" s="224" t="s">
        <v>87</v>
      </c>
      <c r="C8" s="224"/>
      <c r="D8" s="224"/>
      <c r="E8" s="90" t="s">
        <v>53</v>
      </c>
      <c r="F8" s="22">
        <f>'Aviaţia civilă 1'!G9</f>
        <v>1</v>
      </c>
      <c r="G8" s="88" t="s">
        <v>58</v>
      </c>
      <c r="H8" s="88" t="s">
        <v>59</v>
      </c>
      <c r="I8" s="88">
        <v>19.5</v>
      </c>
      <c r="J8" s="90" t="s">
        <v>59</v>
      </c>
      <c r="K8" s="14">
        <v>5.0000000000000001E-4</v>
      </c>
      <c r="L8" s="90" t="s">
        <v>59</v>
      </c>
      <c r="M8" s="5">
        <v>2E-3</v>
      </c>
      <c r="N8" s="90" t="s">
        <v>59</v>
      </c>
      <c r="O8" s="5">
        <v>0.25</v>
      </c>
      <c r="P8" s="90" t="s">
        <v>59</v>
      </c>
      <c r="Q8" s="5">
        <v>0.1</v>
      </c>
      <c r="R8" s="90" t="s">
        <v>59</v>
      </c>
      <c r="S8" s="158">
        <v>0.05</v>
      </c>
      <c r="T8" s="19">
        <v>1</v>
      </c>
      <c r="U8" s="14" t="s">
        <v>59</v>
      </c>
      <c r="V8" s="14">
        <f>0.04313</f>
        <v>4.3130000000000002E-2</v>
      </c>
      <c r="W8" s="5">
        <f>F8*V8</f>
        <v>4.3130000000000002E-2</v>
      </c>
      <c r="X8" s="29">
        <f>W8*T8*I8</f>
        <v>0.84103499999999998</v>
      </c>
      <c r="Y8" s="31">
        <f>W8*K8</f>
        <v>2.1565000000000001E-5</v>
      </c>
      <c r="Z8" s="30">
        <f>W8*M8</f>
        <v>8.6260000000000004E-5</v>
      </c>
      <c r="AA8" s="30">
        <f>O8*W8</f>
        <v>1.07825E-2</v>
      </c>
      <c r="AB8" s="30">
        <f>Q8*W8</f>
        <v>4.313E-3</v>
      </c>
      <c r="AC8" s="30">
        <f>S8*AB8</f>
        <v>2.1565000000000001E-4</v>
      </c>
      <c r="AD8" s="29">
        <f>X8+(Y8*25)+(Z8*298)</f>
        <v>0.86727960500000001</v>
      </c>
    </row>
    <row r="9" spans="1:30">
      <c r="B9" s="214"/>
      <c r="C9" s="214"/>
      <c r="D9" s="214"/>
      <c r="E9" s="87"/>
      <c r="F9" s="122"/>
      <c r="G9" s="89"/>
      <c r="H9" s="89"/>
      <c r="I9" s="123"/>
      <c r="J9" s="87"/>
      <c r="K9" s="123"/>
      <c r="L9" s="87"/>
      <c r="M9" s="4"/>
      <c r="N9" s="4"/>
      <c r="O9" s="4"/>
      <c r="P9" s="4"/>
      <c r="Q9" s="4"/>
      <c r="R9" s="4"/>
      <c r="S9" s="4"/>
      <c r="T9" s="124"/>
      <c r="U9" s="123"/>
      <c r="V9" s="123"/>
      <c r="W9" s="4"/>
      <c r="X9" s="125"/>
      <c r="Y9" s="126"/>
      <c r="Z9" s="127"/>
      <c r="AA9" s="127"/>
      <c r="AB9" s="127"/>
      <c r="AC9" s="127"/>
      <c r="AD9" s="125"/>
    </row>
    <row r="10" spans="1:30">
      <c r="A10" s="137">
        <v>9</v>
      </c>
      <c r="B10" s="138" t="s">
        <v>97</v>
      </c>
      <c r="C10" s="79"/>
      <c r="D10" s="79"/>
      <c r="E10" s="128"/>
      <c r="F10" s="122"/>
      <c r="G10" s="89"/>
      <c r="H10" s="89"/>
      <c r="I10" s="123"/>
      <c r="J10" s="87"/>
      <c r="K10" s="123"/>
      <c r="L10" s="87"/>
      <c r="M10" s="4"/>
      <c r="N10" s="4"/>
      <c r="O10" s="4"/>
      <c r="P10" s="4"/>
      <c r="Q10" s="4"/>
      <c r="R10" s="4"/>
      <c r="S10" s="4"/>
      <c r="T10" s="124"/>
      <c r="U10" s="123"/>
      <c r="V10" s="123"/>
      <c r="W10" s="4"/>
      <c r="X10" s="125"/>
      <c r="Y10" s="126"/>
      <c r="Z10" s="127"/>
      <c r="AA10" s="127"/>
      <c r="AB10" s="127"/>
      <c r="AC10" s="127"/>
      <c r="AD10" s="125"/>
    </row>
    <row r="11" spans="1:30">
      <c r="B11" s="79"/>
      <c r="C11" s="79"/>
      <c r="D11" s="79"/>
      <c r="E11" s="87"/>
      <c r="F11" s="122"/>
      <c r="G11" s="89"/>
      <c r="H11" s="89"/>
      <c r="I11" s="123"/>
      <c r="J11" s="87"/>
      <c r="K11" s="123"/>
      <c r="L11" s="87"/>
      <c r="M11" s="4"/>
      <c r="N11" s="4"/>
      <c r="O11" s="4"/>
      <c r="P11" s="4"/>
      <c r="Q11" s="4"/>
      <c r="R11" s="4"/>
      <c r="S11" s="4"/>
      <c r="T11" s="124"/>
      <c r="U11" s="123"/>
      <c r="V11" s="123"/>
      <c r="W11" s="4"/>
      <c r="X11" s="125"/>
      <c r="Y11" s="126"/>
      <c r="Z11" s="127"/>
      <c r="AA11" s="127"/>
      <c r="AB11" s="127"/>
      <c r="AC11" s="127"/>
      <c r="AD11" s="125"/>
    </row>
    <row r="12" spans="1:30" ht="30" customHeight="1">
      <c r="B12" s="306" t="s">
        <v>41</v>
      </c>
      <c r="C12" s="307"/>
      <c r="D12" s="308"/>
      <c r="E12" s="315" t="s">
        <v>42</v>
      </c>
      <c r="F12" s="318" t="s">
        <v>43</v>
      </c>
      <c r="G12" s="296" t="s">
        <v>57</v>
      </c>
      <c r="H12" s="321" t="s">
        <v>145</v>
      </c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3"/>
      <c r="T12" s="296" t="s">
        <v>66</v>
      </c>
      <c r="U12" s="299" t="s">
        <v>67</v>
      </c>
      <c r="V12" s="300"/>
      <c r="W12" s="301" t="s">
        <v>68</v>
      </c>
      <c r="X12" s="299" t="s">
        <v>62</v>
      </c>
      <c r="Y12" s="304"/>
      <c r="Z12" s="304"/>
      <c r="AA12" s="304"/>
      <c r="AB12" s="304"/>
      <c r="AC12" s="300"/>
      <c r="AD12" s="305" t="s">
        <v>71</v>
      </c>
    </row>
    <row r="13" spans="1:30" ht="18">
      <c r="B13" s="309"/>
      <c r="C13" s="310"/>
      <c r="D13" s="311"/>
      <c r="E13" s="316"/>
      <c r="F13" s="319"/>
      <c r="G13" s="297"/>
      <c r="H13" s="324" t="s">
        <v>146</v>
      </c>
      <c r="I13" s="324"/>
      <c r="J13" s="324" t="s">
        <v>69</v>
      </c>
      <c r="K13" s="324"/>
      <c r="L13" s="324" t="s">
        <v>70</v>
      </c>
      <c r="M13" s="324"/>
      <c r="N13" s="325" t="s">
        <v>136</v>
      </c>
      <c r="O13" s="326"/>
      <c r="P13" s="325" t="s">
        <v>137</v>
      </c>
      <c r="Q13" s="326"/>
      <c r="R13" s="325" t="s">
        <v>138</v>
      </c>
      <c r="S13" s="326"/>
      <c r="T13" s="297"/>
      <c r="U13" s="296" t="s">
        <v>61</v>
      </c>
      <c r="V13" s="296" t="s">
        <v>60</v>
      </c>
      <c r="W13" s="302"/>
      <c r="X13" s="301" t="s">
        <v>63</v>
      </c>
      <c r="Y13" s="301" t="s">
        <v>64</v>
      </c>
      <c r="Z13" s="301" t="s">
        <v>65</v>
      </c>
      <c r="AA13" s="301" t="s">
        <v>141</v>
      </c>
      <c r="AB13" s="301" t="s">
        <v>139</v>
      </c>
      <c r="AC13" s="301" t="s">
        <v>140</v>
      </c>
      <c r="AD13" s="305"/>
    </row>
    <row r="14" spans="1:30">
      <c r="B14" s="312"/>
      <c r="C14" s="313"/>
      <c r="D14" s="314"/>
      <c r="E14" s="317"/>
      <c r="F14" s="320"/>
      <c r="G14" s="298"/>
      <c r="H14" s="20" t="s">
        <v>61</v>
      </c>
      <c r="I14" s="132" t="s">
        <v>60</v>
      </c>
      <c r="J14" s="20" t="s">
        <v>61</v>
      </c>
      <c r="K14" s="132" t="s">
        <v>60</v>
      </c>
      <c r="L14" s="20" t="s">
        <v>61</v>
      </c>
      <c r="M14" s="132" t="s">
        <v>60</v>
      </c>
      <c r="N14" s="20" t="s">
        <v>61</v>
      </c>
      <c r="O14" s="132" t="s">
        <v>60</v>
      </c>
      <c r="P14" s="20" t="s">
        <v>61</v>
      </c>
      <c r="Q14" s="132" t="s">
        <v>60</v>
      </c>
      <c r="R14" s="20" t="s">
        <v>61</v>
      </c>
      <c r="S14" s="132" t="s">
        <v>60</v>
      </c>
      <c r="T14" s="298"/>
      <c r="U14" s="298"/>
      <c r="V14" s="298"/>
      <c r="W14" s="303"/>
      <c r="X14" s="303"/>
      <c r="Y14" s="303"/>
      <c r="Z14" s="303"/>
      <c r="AA14" s="303"/>
      <c r="AB14" s="303"/>
      <c r="AC14" s="303"/>
      <c r="AD14" s="305"/>
    </row>
    <row r="15" spans="1:30">
      <c r="B15" s="215" t="s">
        <v>142</v>
      </c>
      <c r="C15" s="216"/>
      <c r="D15" s="217"/>
      <c r="E15" s="130" t="s">
        <v>53</v>
      </c>
      <c r="F15" s="22">
        <f>'Transport auto'!H8</f>
        <v>15</v>
      </c>
      <c r="G15" s="129" t="s">
        <v>58</v>
      </c>
      <c r="H15" s="129" t="s">
        <v>59</v>
      </c>
      <c r="I15" s="142">
        <v>18.899999999999999</v>
      </c>
      <c r="J15" s="129" t="s">
        <v>59</v>
      </c>
      <c r="K15" s="14">
        <v>3.3000000000000002E-2</v>
      </c>
      <c r="L15" s="130" t="s">
        <v>59</v>
      </c>
      <c r="M15" s="130">
        <v>3.2000000000000002E-3</v>
      </c>
      <c r="N15" s="130" t="s">
        <v>59</v>
      </c>
      <c r="O15" s="130">
        <v>0.6</v>
      </c>
      <c r="P15" s="130" t="s">
        <v>59</v>
      </c>
      <c r="Q15" s="130">
        <v>8</v>
      </c>
      <c r="R15" s="130" t="s">
        <v>59</v>
      </c>
      <c r="S15" s="130">
        <v>1.5</v>
      </c>
      <c r="T15" s="19">
        <v>1</v>
      </c>
      <c r="U15" s="14" t="s">
        <v>59</v>
      </c>
      <c r="V15" s="14">
        <v>4.3720000000000002E-2</v>
      </c>
      <c r="W15" s="5">
        <f>F15*V15</f>
        <v>0.65580000000000005</v>
      </c>
      <c r="X15" s="29">
        <f>W15*T15*I15</f>
        <v>12.39462</v>
      </c>
      <c r="Y15" s="31">
        <f>W15*K15</f>
        <v>2.1641400000000002E-2</v>
      </c>
      <c r="Z15" s="30">
        <f>W15*M15</f>
        <v>2.0985600000000002E-3</v>
      </c>
      <c r="AA15" s="30">
        <f>O15*W15</f>
        <v>0.39348</v>
      </c>
      <c r="AB15" s="30">
        <f>Q15*W15</f>
        <v>5.2464000000000004</v>
      </c>
      <c r="AC15" s="30">
        <f>S15*AB15</f>
        <v>7.8696000000000002</v>
      </c>
      <c r="AD15" s="29">
        <f>X15+(Y15*25)+(Z15*298)</f>
        <v>13.561025880000001</v>
      </c>
    </row>
    <row r="16" spans="1:30" ht="15" customHeight="1">
      <c r="B16" s="224" t="s">
        <v>102</v>
      </c>
      <c r="C16" s="224"/>
      <c r="D16" s="224"/>
      <c r="E16" s="130" t="s">
        <v>53</v>
      </c>
      <c r="F16" s="22">
        <f>'Transport auto'!H9</f>
        <v>34</v>
      </c>
      <c r="G16" s="129" t="s">
        <v>58</v>
      </c>
      <c r="H16" s="129" t="s">
        <v>59</v>
      </c>
      <c r="I16" s="142">
        <v>20.2</v>
      </c>
      <c r="J16" s="129" t="s">
        <v>59</v>
      </c>
      <c r="K16" s="14">
        <v>3.8999999999999998E-3</v>
      </c>
      <c r="L16" s="130" t="s">
        <v>59</v>
      </c>
      <c r="M16" s="130">
        <v>3.8999999999999998E-3</v>
      </c>
      <c r="N16" s="130" t="s">
        <v>59</v>
      </c>
      <c r="O16" s="130">
        <v>0.8</v>
      </c>
      <c r="P16" s="130" t="s">
        <v>59</v>
      </c>
      <c r="Q16" s="130">
        <v>1</v>
      </c>
      <c r="R16" s="130" t="s">
        <v>59</v>
      </c>
      <c r="S16" s="130">
        <v>0.2</v>
      </c>
      <c r="T16" s="19">
        <v>1</v>
      </c>
      <c r="U16" s="14" t="s">
        <v>59</v>
      </c>
      <c r="V16" s="14">
        <f>0.04254</f>
        <v>4.2540000000000001E-2</v>
      </c>
      <c r="W16" s="5">
        <f>F16*V16</f>
        <v>1.4463600000000001</v>
      </c>
      <c r="X16" s="29">
        <f>W16*T16*I16</f>
        <v>29.216472</v>
      </c>
      <c r="Y16" s="31">
        <f>W16*K16</f>
        <v>5.6408040000000001E-3</v>
      </c>
      <c r="Z16" s="30">
        <f>W16*M16</f>
        <v>5.6408040000000001E-3</v>
      </c>
      <c r="AA16" s="30">
        <f>O16*W16</f>
        <v>1.1570880000000001</v>
      </c>
      <c r="AB16" s="30">
        <f>Q16*W16</f>
        <v>1.4463600000000001</v>
      </c>
      <c r="AC16" s="30">
        <f>S16*AB16</f>
        <v>0.28927200000000003</v>
      </c>
      <c r="AD16" s="29">
        <f t="shared" ref="AD16:AD18" si="0">X16+(Y16*25)+(Z16*298)</f>
        <v>31.038451691999999</v>
      </c>
    </row>
    <row r="17" spans="1:30">
      <c r="B17" s="224" t="s">
        <v>143</v>
      </c>
      <c r="C17" s="224"/>
      <c r="D17" s="5"/>
      <c r="E17" s="140" t="s">
        <v>129</v>
      </c>
      <c r="F17" s="22">
        <f>'Transport auto'!H10</f>
        <v>5</v>
      </c>
      <c r="G17" s="129" t="s">
        <v>58</v>
      </c>
      <c r="H17" s="129" t="s">
        <v>59</v>
      </c>
      <c r="I17" s="142">
        <v>15.3</v>
      </c>
      <c r="J17" s="129" t="s">
        <v>59</v>
      </c>
      <c r="K17" s="131">
        <v>9.1999999999999998E-2</v>
      </c>
      <c r="L17" s="131" t="s">
        <v>59</v>
      </c>
      <c r="M17" s="131">
        <v>3.0000000000000001E-3</v>
      </c>
      <c r="N17" s="131" t="s">
        <v>59</v>
      </c>
      <c r="O17" s="131">
        <v>0.6</v>
      </c>
      <c r="P17" s="131" t="s">
        <v>59</v>
      </c>
      <c r="Q17" s="131">
        <v>0.4</v>
      </c>
      <c r="R17" s="131" t="s">
        <v>59</v>
      </c>
      <c r="S17" s="131">
        <v>5.0000000000000001E-3</v>
      </c>
      <c r="T17" s="19">
        <v>1</v>
      </c>
      <c r="U17" s="14" t="s">
        <v>59</v>
      </c>
      <c r="V17" s="14">
        <v>3.3860000000000001E-2</v>
      </c>
      <c r="W17" s="5">
        <f t="shared" ref="W17:W18" si="1">F17*V17</f>
        <v>0.16930000000000001</v>
      </c>
      <c r="X17" s="29">
        <f t="shared" ref="X17:X18" si="2">W17*T17*I17</f>
        <v>2.5902900000000004</v>
      </c>
      <c r="Y17" s="31">
        <f t="shared" ref="Y17:Y18" si="3">W17*K17</f>
        <v>1.55756E-2</v>
      </c>
      <c r="Z17" s="30">
        <f t="shared" ref="Z17:Z18" si="4">W17*M17</f>
        <v>5.0790000000000004E-4</v>
      </c>
      <c r="AA17" s="30">
        <f t="shared" ref="AA17:AA18" si="5">O17*W17</f>
        <v>0.10158</v>
      </c>
      <c r="AB17" s="30">
        <f t="shared" ref="AB17:AB18" si="6">Q17*W17</f>
        <v>6.7720000000000002E-2</v>
      </c>
      <c r="AC17" s="30">
        <f t="shared" ref="AC17:AC18" si="7">S17*AB17</f>
        <v>3.3860000000000004E-4</v>
      </c>
      <c r="AD17" s="29">
        <f t="shared" si="0"/>
        <v>3.1310342000000007</v>
      </c>
    </row>
    <row r="18" spans="1:30">
      <c r="A18" s="97"/>
      <c r="B18" s="295" t="s">
        <v>144</v>
      </c>
      <c r="C18" s="295"/>
      <c r="D18" s="139"/>
      <c r="E18" s="141" t="s">
        <v>53</v>
      </c>
      <c r="F18" s="22">
        <f>'Transport auto'!H11</f>
        <v>10</v>
      </c>
      <c r="G18" s="129" t="s">
        <v>58</v>
      </c>
      <c r="H18" s="129" t="s">
        <v>59</v>
      </c>
      <c r="I18" s="143">
        <v>17.2</v>
      </c>
      <c r="J18" s="129" t="s">
        <v>59</v>
      </c>
      <c r="K18" s="147">
        <v>6.2E-2</v>
      </c>
      <c r="L18" s="130" t="s">
        <v>59</v>
      </c>
      <c r="M18" s="147">
        <v>2.0000000000000001E-4</v>
      </c>
      <c r="N18" s="144"/>
      <c r="O18" s="147"/>
      <c r="P18" s="144"/>
      <c r="Q18" s="147"/>
      <c r="R18" s="144"/>
      <c r="S18" s="147"/>
      <c r="T18" s="145">
        <v>1</v>
      </c>
      <c r="U18" s="14" t="s">
        <v>59</v>
      </c>
      <c r="V18" s="146">
        <v>4.6059999999999997E-2</v>
      </c>
      <c r="W18" s="5">
        <f t="shared" si="1"/>
        <v>0.46059999999999995</v>
      </c>
      <c r="X18" s="29">
        <f t="shared" si="2"/>
        <v>7.9223199999999991</v>
      </c>
      <c r="Y18" s="31">
        <f t="shared" si="3"/>
        <v>2.8557199999999998E-2</v>
      </c>
      <c r="Z18" s="30">
        <f t="shared" si="4"/>
        <v>9.2119999999999992E-5</v>
      </c>
      <c r="AA18" s="30">
        <f t="shared" si="5"/>
        <v>0</v>
      </c>
      <c r="AB18" s="30">
        <f t="shared" si="6"/>
        <v>0</v>
      </c>
      <c r="AC18" s="30">
        <f t="shared" si="7"/>
        <v>0</v>
      </c>
      <c r="AD18" s="29">
        <f t="shared" si="0"/>
        <v>8.6637017599999986</v>
      </c>
    </row>
    <row r="19" spans="1:30">
      <c r="A19" s="97"/>
      <c r="B19" s="327"/>
      <c r="C19" s="327"/>
      <c r="D19" s="104"/>
      <c r="E19" s="104"/>
      <c r="F19" s="104"/>
      <c r="G19" s="104"/>
      <c r="H19" s="104"/>
      <c r="I19" s="104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30">
      <c r="A20" s="148">
        <v>10</v>
      </c>
      <c r="B20" s="149" t="s">
        <v>113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30" ht="12" customHeight="1">
      <c r="A21" s="106"/>
      <c r="B21" s="107"/>
      <c r="C21" s="107"/>
      <c r="D21" s="107"/>
      <c r="E21" s="108"/>
      <c r="F21" s="107"/>
      <c r="G21" s="107"/>
      <c r="H21" s="107"/>
      <c r="I21" s="109"/>
      <c r="J21" s="110"/>
      <c r="K21" s="110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ht="30.75" customHeight="1">
      <c r="A22" s="106"/>
      <c r="B22" s="306" t="s">
        <v>41</v>
      </c>
      <c r="C22" s="307"/>
      <c r="D22" s="308"/>
      <c r="E22" s="315" t="s">
        <v>42</v>
      </c>
      <c r="F22" s="318" t="s">
        <v>43</v>
      </c>
      <c r="G22" s="296" t="s">
        <v>57</v>
      </c>
      <c r="H22" s="321" t="s">
        <v>145</v>
      </c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3"/>
      <c r="T22" s="296" t="s">
        <v>66</v>
      </c>
      <c r="U22" s="299" t="s">
        <v>67</v>
      </c>
      <c r="V22" s="300"/>
      <c r="W22" s="301" t="s">
        <v>68</v>
      </c>
      <c r="X22" s="299" t="s">
        <v>62</v>
      </c>
      <c r="Y22" s="304"/>
      <c r="Z22" s="304"/>
      <c r="AA22" s="304"/>
      <c r="AB22" s="304"/>
      <c r="AC22" s="300"/>
      <c r="AD22" s="305" t="s">
        <v>71</v>
      </c>
    </row>
    <row r="23" spans="1:30" ht="18">
      <c r="A23" s="100"/>
      <c r="B23" s="309"/>
      <c r="C23" s="310"/>
      <c r="D23" s="311"/>
      <c r="E23" s="316"/>
      <c r="F23" s="319"/>
      <c r="G23" s="297"/>
      <c r="H23" s="324" t="s">
        <v>146</v>
      </c>
      <c r="I23" s="324"/>
      <c r="J23" s="324" t="s">
        <v>69</v>
      </c>
      <c r="K23" s="324"/>
      <c r="L23" s="324" t="s">
        <v>70</v>
      </c>
      <c r="M23" s="324"/>
      <c r="N23" s="325" t="s">
        <v>136</v>
      </c>
      <c r="O23" s="326"/>
      <c r="P23" s="325" t="s">
        <v>137</v>
      </c>
      <c r="Q23" s="326"/>
      <c r="R23" s="325" t="s">
        <v>138</v>
      </c>
      <c r="S23" s="326"/>
      <c r="T23" s="297"/>
      <c r="U23" s="296" t="s">
        <v>61</v>
      </c>
      <c r="V23" s="296" t="s">
        <v>60</v>
      </c>
      <c r="W23" s="302"/>
      <c r="X23" s="301" t="s">
        <v>63</v>
      </c>
      <c r="Y23" s="301" t="s">
        <v>64</v>
      </c>
      <c r="Z23" s="301" t="s">
        <v>65</v>
      </c>
      <c r="AA23" s="301" t="s">
        <v>141</v>
      </c>
      <c r="AB23" s="301" t="s">
        <v>139</v>
      </c>
      <c r="AC23" s="301" t="s">
        <v>140</v>
      </c>
      <c r="AD23" s="305"/>
    </row>
    <row r="24" spans="1:30">
      <c r="A24" s="100"/>
      <c r="B24" s="312"/>
      <c r="C24" s="313"/>
      <c r="D24" s="314"/>
      <c r="E24" s="317"/>
      <c r="F24" s="320"/>
      <c r="G24" s="298"/>
      <c r="H24" s="20" t="s">
        <v>61</v>
      </c>
      <c r="I24" s="132" t="s">
        <v>60</v>
      </c>
      <c r="J24" s="20" t="s">
        <v>61</v>
      </c>
      <c r="K24" s="132" t="s">
        <v>60</v>
      </c>
      <c r="L24" s="20" t="s">
        <v>61</v>
      </c>
      <c r="M24" s="132" t="s">
        <v>60</v>
      </c>
      <c r="N24" s="20" t="s">
        <v>61</v>
      </c>
      <c r="O24" s="132" t="s">
        <v>60</v>
      </c>
      <c r="P24" s="20" t="s">
        <v>61</v>
      </c>
      <c r="Q24" s="132" t="s">
        <v>60</v>
      </c>
      <c r="R24" s="20" t="s">
        <v>61</v>
      </c>
      <c r="S24" s="132" t="s">
        <v>60</v>
      </c>
      <c r="T24" s="298"/>
      <c r="U24" s="298"/>
      <c r="V24" s="298"/>
      <c r="W24" s="303"/>
      <c r="X24" s="303"/>
      <c r="Y24" s="303"/>
      <c r="Z24" s="303"/>
      <c r="AA24" s="303"/>
      <c r="AB24" s="303"/>
      <c r="AC24" s="303"/>
      <c r="AD24" s="305"/>
    </row>
    <row r="25" spans="1:30">
      <c r="A25" s="100"/>
      <c r="B25" s="215" t="s">
        <v>142</v>
      </c>
      <c r="C25" s="216"/>
      <c r="D25" s="217"/>
      <c r="E25" s="130" t="s">
        <v>53</v>
      </c>
      <c r="F25" s="22">
        <f>'Transport feroviar'!H8</f>
        <v>8</v>
      </c>
      <c r="G25" s="129" t="s">
        <v>58</v>
      </c>
      <c r="H25" s="129" t="s">
        <v>59</v>
      </c>
      <c r="I25" s="142">
        <v>18.899999999999999</v>
      </c>
      <c r="J25" s="129" t="s">
        <v>59</v>
      </c>
      <c r="K25" s="14">
        <v>3.3000000000000002E-2</v>
      </c>
      <c r="L25" s="130" t="s">
        <v>59</v>
      </c>
      <c r="M25" s="130">
        <v>3.2000000000000002E-3</v>
      </c>
      <c r="N25" s="130" t="s">
        <v>59</v>
      </c>
      <c r="O25" s="130">
        <v>0.6</v>
      </c>
      <c r="P25" s="130" t="s">
        <v>59</v>
      </c>
      <c r="Q25" s="130">
        <v>8</v>
      </c>
      <c r="R25" s="130" t="s">
        <v>59</v>
      </c>
      <c r="S25" s="130">
        <v>1.5</v>
      </c>
      <c r="T25" s="19">
        <v>1</v>
      </c>
      <c r="U25" s="14" t="s">
        <v>59</v>
      </c>
      <c r="V25" s="14">
        <v>4.3720000000000002E-2</v>
      </c>
      <c r="W25" s="5">
        <f>F25*V25</f>
        <v>0.34976000000000002</v>
      </c>
      <c r="X25" s="29">
        <f>W25*T25*I25</f>
        <v>6.6104639999999995</v>
      </c>
      <c r="Y25" s="31">
        <f>W25*K25</f>
        <v>1.1542080000000001E-2</v>
      </c>
      <c r="Z25" s="30">
        <f>W25*M25</f>
        <v>1.1192320000000002E-3</v>
      </c>
      <c r="AA25" s="30">
        <f>O25*W25</f>
        <v>0.20985600000000001</v>
      </c>
      <c r="AB25" s="30">
        <f>Q25*W25</f>
        <v>2.7980800000000001</v>
      </c>
      <c r="AC25" s="30">
        <f>S25*AB25</f>
        <v>4.19712</v>
      </c>
      <c r="AD25" s="29">
        <f>X25+(Y25*25)+(Z25*298)</f>
        <v>7.232547136</v>
      </c>
    </row>
    <row r="26" spans="1:30" ht="12.75" customHeight="1">
      <c r="A26" s="106"/>
      <c r="B26" s="224" t="s">
        <v>102</v>
      </c>
      <c r="C26" s="224"/>
      <c r="D26" s="224"/>
      <c r="E26" s="130" t="s">
        <v>53</v>
      </c>
      <c r="F26" s="22">
        <f>'Transport feroviar'!H9</f>
        <v>19</v>
      </c>
      <c r="G26" s="129" t="s">
        <v>58</v>
      </c>
      <c r="H26" s="129" t="s">
        <v>59</v>
      </c>
      <c r="I26" s="142">
        <v>20.2</v>
      </c>
      <c r="J26" s="129" t="s">
        <v>59</v>
      </c>
      <c r="K26" s="14">
        <v>4.15E-3</v>
      </c>
      <c r="L26" s="130" t="s">
        <v>59</v>
      </c>
      <c r="M26" s="130">
        <v>2.86E-2</v>
      </c>
      <c r="N26" s="130" t="s">
        <v>59</v>
      </c>
      <c r="O26" s="130">
        <v>1.2</v>
      </c>
      <c r="P26" s="130" t="s">
        <v>59</v>
      </c>
      <c r="Q26" s="130">
        <v>1</v>
      </c>
      <c r="R26" s="130" t="s">
        <v>59</v>
      </c>
      <c r="S26" s="130">
        <v>0.2</v>
      </c>
      <c r="T26" s="19">
        <v>1</v>
      </c>
      <c r="U26" s="14" t="s">
        <v>59</v>
      </c>
      <c r="V26" s="14">
        <f>0.04254</f>
        <v>4.2540000000000001E-2</v>
      </c>
      <c r="W26" s="5">
        <f>F26*V26</f>
        <v>0.80825999999999998</v>
      </c>
      <c r="X26" s="29">
        <f>W26*T26*I26</f>
        <v>16.326851999999999</v>
      </c>
      <c r="Y26" s="31">
        <f>W26*K26</f>
        <v>3.3542789999999999E-3</v>
      </c>
      <c r="Z26" s="30">
        <f>W26*M26</f>
        <v>2.3116235999999998E-2</v>
      </c>
      <c r="AA26" s="30">
        <f>O26*W26</f>
        <v>0.96991199999999989</v>
      </c>
      <c r="AB26" s="30">
        <f>Q26*W26</f>
        <v>0.80825999999999998</v>
      </c>
      <c r="AC26" s="30">
        <f>S26*AB26</f>
        <v>0.16165200000000002</v>
      </c>
      <c r="AD26" s="29">
        <f t="shared" ref="AD26:AD28" si="8">X26+(Y26*25)+(Z26*298)</f>
        <v>23.299347302999998</v>
      </c>
    </row>
    <row r="27" spans="1:30" ht="14.25" customHeight="1">
      <c r="A27" s="106"/>
      <c r="B27" s="224" t="s">
        <v>143</v>
      </c>
      <c r="C27" s="224"/>
      <c r="D27" s="5"/>
      <c r="E27" s="140" t="s">
        <v>129</v>
      </c>
      <c r="F27" s="22">
        <f>'Transport feroviar'!H10</f>
        <v>15</v>
      </c>
      <c r="G27" s="129" t="s">
        <v>58</v>
      </c>
      <c r="H27" s="129" t="s">
        <v>59</v>
      </c>
      <c r="I27" s="142">
        <v>15.3</v>
      </c>
      <c r="J27" s="129" t="s">
        <v>59</v>
      </c>
      <c r="K27" s="131">
        <v>9.1999999999999998E-2</v>
      </c>
      <c r="L27" s="131" t="s">
        <v>59</v>
      </c>
      <c r="M27" s="131">
        <v>3.0000000000000001E-3</v>
      </c>
      <c r="N27" s="131" t="s">
        <v>59</v>
      </c>
      <c r="O27" s="131">
        <v>0.6</v>
      </c>
      <c r="P27" s="131" t="s">
        <v>59</v>
      </c>
      <c r="Q27" s="131">
        <v>0.4</v>
      </c>
      <c r="R27" s="131" t="s">
        <v>59</v>
      </c>
      <c r="S27" s="131">
        <v>5.0000000000000001E-3</v>
      </c>
      <c r="T27" s="19">
        <v>1</v>
      </c>
      <c r="U27" s="14" t="s">
        <v>59</v>
      </c>
      <c r="V27" s="14">
        <v>3.3860000000000001E-2</v>
      </c>
      <c r="W27" s="5">
        <f t="shared" ref="W27:W28" si="9">F27*V27</f>
        <v>0.50790000000000002</v>
      </c>
      <c r="X27" s="29">
        <f t="shared" ref="X27:X28" si="10">W27*T27*I27</f>
        <v>7.7708700000000004</v>
      </c>
      <c r="Y27" s="31">
        <f t="shared" ref="Y27:Y28" si="11">W27*K27</f>
        <v>4.6726799999999999E-2</v>
      </c>
      <c r="Z27" s="30">
        <f t="shared" ref="Z27:Z28" si="12">W27*M27</f>
        <v>1.5237E-3</v>
      </c>
      <c r="AA27" s="30">
        <f t="shared" ref="AA27:AA28" si="13">O27*W27</f>
        <v>0.30474000000000001</v>
      </c>
      <c r="AB27" s="30">
        <f t="shared" ref="AB27:AB28" si="14">Q27*W27</f>
        <v>0.20316000000000001</v>
      </c>
      <c r="AC27" s="30">
        <f t="shared" ref="AC27:AC28" si="15">S27*AB27</f>
        <v>1.0158000000000001E-3</v>
      </c>
      <c r="AD27" s="29">
        <f t="shared" si="8"/>
        <v>9.3931026000000006</v>
      </c>
    </row>
    <row r="28" spans="1:30">
      <c r="A28" s="100"/>
      <c r="B28" s="295" t="s">
        <v>144</v>
      </c>
      <c r="C28" s="295"/>
      <c r="D28" s="139"/>
      <c r="E28" s="141" t="s">
        <v>53</v>
      </c>
      <c r="F28" s="22">
        <f>'Transport feroviar'!H11</f>
        <v>10</v>
      </c>
      <c r="G28" s="129" t="s">
        <v>58</v>
      </c>
      <c r="H28" s="129" t="s">
        <v>59</v>
      </c>
      <c r="I28" s="143">
        <v>17.2</v>
      </c>
      <c r="J28" s="129" t="s">
        <v>59</v>
      </c>
      <c r="K28" s="147">
        <v>6.2E-2</v>
      </c>
      <c r="L28" s="130" t="s">
        <v>59</v>
      </c>
      <c r="M28" s="147">
        <v>2.0000000000000001E-4</v>
      </c>
      <c r="N28" s="144"/>
      <c r="O28" s="147"/>
      <c r="P28" s="144"/>
      <c r="Q28" s="147"/>
      <c r="R28" s="144"/>
      <c r="S28" s="147"/>
      <c r="T28" s="145">
        <v>1</v>
      </c>
      <c r="U28" s="14" t="s">
        <v>59</v>
      </c>
      <c r="V28" s="146">
        <v>4.6059999999999997E-2</v>
      </c>
      <c r="W28" s="5">
        <f t="shared" si="9"/>
        <v>0.46059999999999995</v>
      </c>
      <c r="X28" s="29">
        <f t="shared" si="10"/>
        <v>7.9223199999999991</v>
      </c>
      <c r="Y28" s="31">
        <f t="shared" si="11"/>
        <v>2.8557199999999998E-2</v>
      </c>
      <c r="Z28" s="30">
        <f t="shared" si="12"/>
        <v>9.2119999999999992E-5</v>
      </c>
      <c r="AA28" s="30">
        <f t="shared" si="13"/>
        <v>0</v>
      </c>
      <c r="AB28" s="30">
        <f t="shared" si="14"/>
        <v>0</v>
      </c>
      <c r="AC28" s="30">
        <f t="shared" si="15"/>
        <v>0</v>
      </c>
      <c r="AD28" s="29">
        <f t="shared" si="8"/>
        <v>8.6637017599999986</v>
      </c>
    </row>
    <row r="29" spans="1:30">
      <c r="A29" s="100"/>
      <c r="B29" s="111"/>
      <c r="C29" s="111"/>
      <c r="D29" s="111"/>
      <c r="E29" s="112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>
      <c r="A30" s="148">
        <v>11</v>
      </c>
      <c r="B30" s="85" t="s">
        <v>117</v>
      </c>
      <c r="C30" s="85"/>
      <c r="D30" s="85"/>
      <c r="E30" s="150"/>
      <c r="F30" s="85"/>
      <c r="G30" s="85"/>
      <c r="H30" s="85"/>
      <c r="I30" s="151"/>
      <c r="J30" s="152"/>
      <c r="K30" s="152"/>
      <c r="L30" s="121"/>
      <c r="M30" s="121"/>
      <c r="N30" s="121"/>
      <c r="O30" s="12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1:30">
      <c r="A31" s="101"/>
      <c r="B31" s="91"/>
      <c r="C31" s="91"/>
      <c r="D31" s="91"/>
      <c r="E31" s="112"/>
      <c r="F31" s="91"/>
      <c r="G31" s="91"/>
      <c r="H31" s="91"/>
      <c r="I31" s="112"/>
      <c r="J31" s="91"/>
      <c r="K31" s="9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</row>
    <row r="32" spans="1:30" ht="27.75" customHeight="1">
      <c r="A32" s="101"/>
      <c r="B32" s="306" t="s">
        <v>41</v>
      </c>
      <c r="C32" s="307"/>
      <c r="D32" s="308"/>
      <c r="E32" s="315" t="s">
        <v>42</v>
      </c>
      <c r="F32" s="318" t="s">
        <v>43</v>
      </c>
      <c r="G32" s="296" t="s">
        <v>57</v>
      </c>
      <c r="H32" s="321" t="s">
        <v>145</v>
      </c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3"/>
      <c r="T32" s="296" t="s">
        <v>66</v>
      </c>
      <c r="U32" s="299" t="s">
        <v>67</v>
      </c>
      <c r="V32" s="300"/>
      <c r="W32" s="301" t="s">
        <v>68</v>
      </c>
      <c r="X32" s="299" t="s">
        <v>62</v>
      </c>
      <c r="Y32" s="304"/>
      <c r="Z32" s="304"/>
      <c r="AA32" s="304"/>
      <c r="AB32" s="304"/>
      <c r="AC32" s="300"/>
      <c r="AD32" s="305" t="s">
        <v>71</v>
      </c>
    </row>
    <row r="33" spans="1:30" ht="18">
      <c r="A33" s="101"/>
      <c r="B33" s="309"/>
      <c r="C33" s="310"/>
      <c r="D33" s="311"/>
      <c r="E33" s="316"/>
      <c r="F33" s="319"/>
      <c r="G33" s="297"/>
      <c r="H33" s="324" t="s">
        <v>146</v>
      </c>
      <c r="I33" s="324"/>
      <c r="J33" s="324" t="s">
        <v>69</v>
      </c>
      <c r="K33" s="324"/>
      <c r="L33" s="324" t="s">
        <v>70</v>
      </c>
      <c r="M33" s="324"/>
      <c r="N33" s="325" t="s">
        <v>136</v>
      </c>
      <c r="O33" s="326"/>
      <c r="P33" s="325" t="s">
        <v>137</v>
      </c>
      <c r="Q33" s="326"/>
      <c r="R33" s="325" t="s">
        <v>138</v>
      </c>
      <c r="S33" s="326"/>
      <c r="T33" s="297"/>
      <c r="U33" s="296" t="s">
        <v>61</v>
      </c>
      <c r="V33" s="296" t="s">
        <v>60</v>
      </c>
      <c r="W33" s="302"/>
      <c r="X33" s="301" t="s">
        <v>63</v>
      </c>
      <c r="Y33" s="301" t="s">
        <v>64</v>
      </c>
      <c r="Z33" s="301" t="s">
        <v>65</v>
      </c>
      <c r="AA33" s="301" t="s">
        <v>141</v>
      </c>
      <c r="AB33" s="301" t="s">
        <v>139</v>
      </c>
      <c r="AC33" s="301" t="s">
        <v>140</v>
      </c>
      <c r="AD33" s="305"/>
    </row>
    <row r="34" spans="1:30">
      <c r="A34" s="98"/>
      <c r="B34" s="312"/>
      <c r="C34" s="313"/>
      <c r="D34" s="314"/>
      <c r="E34" s="317"/>
      <c r="F34" s="320"/>
      <c r="G34" s="298"/>
      <c r="H34" s="20" t="s">
        <v>61</v>
      </c>
      <c r="I34" s="132" t="s">
        <v>60</v>
      </c>
      <c r="J34" s="20" t="s">
        <v>61</v>
      </c>
      <c r="K34" s="132" t="s">
        <v>60</v>
      </c>
      <c r="L34" s="20" t="s">
        <v>61</v>
      </c>
      <c r="M34" s="132" t="s">
        <v>60</v>
      </c>
      <c r="N34" s="20" t="s">
        <v>61</v>
      </c>
      <c r="O34" s="132" t="s">
        <v>60</v>
      </c>
      <c r="P34" s="20" t="s">
        <v>61</v>
      </c>
      <c r="Q34" s="132" t="s">
        <v>60</v>
      </c>
      <c r="R34" s="20" t="s">
        <v>61</v>
      </c>
      <c r="S34" s="132" t="s">
        <v>60</v>
      </c>
      <c r="T34" s="298"/>
      <c r="U34" s="298"/>
      <c r="V34" s="298"/>
      <c r="W34" s="303"/>
      <c r="X34" s="303"/>
      <c r="Y34" s="303"/>
      <c r="Z34" s="303"/>
      <c r="AA34" s="303"/>
      <c r="AB34" s="303"/>
      <c r="AC34" s="303"/>
      <c r="AD34" s="305"/>
    </row>
    <row r="35" spans="1:30">
      <c r="A35" s="102"/>
      <c r="B35" s="215" t="s">
        <v>142</v>
      </c>
      <c r="C35" s="216"/>
      <c r="D35" s="217"/>
      <c r="E35" s="130" t="s">
        <v>53</v>
      </c>
      <c r="F35" s="22">
        <f>'Transport naval'!H8</f>
        <v>8</v>
      </c>
      <c r="G35" s="129" t="s">
        <v>58</v>
      </c>
      <c r="H35" s="129" t="s">
        <v>59</v>
      </c>
      <c r="I35" s="142">
        <v>18.899999999999999</v>
      </c>
      <c r="J35" s="129" t="s">
        <v>59</v>
      </c>
      <c r="K35" s="14">
        <v>3.3000000000000002E-2</v>
      </c>
      <c r="L35" s="130" t="s">
        <v>59</v>
      </c>
      <c r="M35" s="130">
        <v>3.2000000000000002E-3</v>
      </c>
      <c r="N35" s="130" t="s">
        <v>59</v>
      </c>
      <c r="O35" s="130">
        <v>0.6</v>
      </c>
      <c r="P35" s="130" t="s">
        <v>59</v>
      </c>
      <c r="Q35" s="130">
        <v>8</v>
      </c>
      <c r="R35" s="130" t="s">
        <v>59</v>
      </c>
      <c r="S35" s="130">
        <v>1.5</v>
      </c>
      <c r="T35" s="19">
        <v>1</v>
      </c>
      <c r="U35" s="14" t="s">
        <v>59</v>
      </c>
      <c r="V35" s="14">
        <v>4.3720000000000002E-2</v>
      </c>
      <c r="W35" s="5">
        <f>F35*V35</f>
        <v>0.34976000000000002</v>
      </c>
      <c r="X35" s="29">
        <f>W35*T35*I35</f>
        <v>6.6104639999999995</v>
      </c>
      <c r="Y35" s="31">
        <f>W35*K35</f>
        <v>1.1542080000000001E-2</v>
      </c>
      <c r="Z35" s="30">
        <f>W35*M35</f>
        <v>1.1192320000000002E-3</v>
      </c>
      <c r="AA35" s="30">
        <f>O35*W35</f>
        <v>0.20985600000000001</v>
      </c>
      <c r="AB35" s="30">
        <f>Q35*W35</f>
        <v>2.7980800000000001</v>
      </c>
      <c r="AC35" s="30">
        <f>S35*AB35</f>
        <v>4.19712</v>
      </c>
      <c r="AD35" s="29">
        <f>X35+(Y35*25)+(Z35*298)</f>
        <v>7.232547136</v>
      </c>
    </row>
    <row r="36" spans="1:30">
      <c r="A36" s="98"/>
      <c r="B36" s="224" t="s">
        <v>102</v>
      </c>
      <c r="C36" s="224"/>
      <c r="D36" s="224"/>
      <c r="E36" s="130" t="s">
        <v>53</v>
      </c>
      <c r="F36" s="22">
        <f>'Transport naval'!H9</f>
        <v>14</v>
      </c>
      <c r="G36" s="129" t="s">
        <v>58</v>
      </c>
      <c r="H36" s="129" t="s">
        <v>59</v>
      </c>
      <c r="I36" s="142">
        <v>20.2</v>
      </c>
      <c r="J36" s="129" t="s">
        <v>59</v>
      </c>
      <c r="K36" s="14">
        <v>7.0000000000000001E-3</v>
      </c>
      <c r="L36" s="130" t="s">
        <v>59</v>
      </c>
      <c r="M36" s="130">
        <v>2E-3</v>
      </c>
      <c r="N36" s="130" t="s">
        <v>59</v>
      </c>
      <c r="O36" s="130">
        <v>1.5</v>
      </c>
      <c r="P36" s="130" t="s">
        <v>59</v>
      </c>
      <c r="Q36" s="130">
        <v>1</v>
      </c>
      <c r="R36" s="130" t="s">
        <v>59</v>
      </c>
      <c r="S36" s="130">
        <v>0.2</v>
      </c>
      <c r="T36" s="19">
        <v>1</v>
      </c>
      <c r="U36" s="14" t="s">
        <v>59</v>
      </c>
      <c r="V36" s="14">
        <f>0.04254</f>
        <v>4.2540000000000001E-2</v>
      </c>
      <c r="W36" s="5">
        <f>F36*V36</f>
        <v>0.59555999999999998</v>
      </c>
      <c r="X36" s="29">
        <f>W36*T36*I36</f>
        <v>12.030311999999999</v>
      </c>
      <c r="Y36" s="31">
        <f>W36*K36</f>
        <v>4.1689199999999996E-3</v>
      </c>
      <c r="Z36" s="30">
        <f>W36*M36</f>
        <v>1.1911199999999999E-3</v>
      </c>
      <c r="AA36" s="30">
        <f>O36*W36</f>
        <v>0.89334000000000002</v>
      </c>
      <c r="AB36" s="30">
        <f>Q36*W36</f>
        <v>0.59555999999999998</v>
      </c>
      <c r="AC36" s="30">
        <f>S36*AB36</f>
        <v>0.119112</v>
      </c>
      <c r="AD36" s="29">
        <f t="shared" ref="AD36:AD38" si="16">X36+(Y36*25)+(Z36*298)</f>
        <v>12.489488759999999</v>
      </c>
    </row>
    <row r="37" spans="1:30">
      <c r="A37" s="98"/>
      <c r="B37" s="224" t="s">
        <v>143</v>
      </c>
      <c r="C37" s="224"/>
      <c r="D37" s="5"/>
      <c r="E37" s="140" t="s">
        <v>129</v>
      </c>
      <c r="F37" s="22">
        <f>'Transport naval'!H10</f>
        <v>25</v>
      </c>
      <c r="G37" s="129" t="s">
        <v>58</v>
      </c>
      <c r="H37" s="129" t="s">
        <v>59</v>
      </c>
      <c r="I37" s="142">
        <v>15.3</v>
      </c>
      <c r="J37" s="129" t="s">
        <v>59</v>
      </c>
      <c r="K37" s="131">
        <v>9.1999999999999998E-2</v>
      </c>
      <c r="L37" s="131" t="s">
        <v>59</v>
      </c>
      <c r="M37" s="131">
        <v>3.0000000000000001E-3</v>
      </c>
      <c r="N37" s="131" t="s">
        <v>59</v>
      </c>
      <c r="O37" s="131">
        <v>0.6</v>
      </c>
      <c r="P37" s="131" t="s">
        <v>59</v>
      </c>
      <c r="Q37" s="131">
        <v>0.4</v>
      </c>
      <c r="R37" s="131" t="s">
        <v>59</v>
      </c>
      <c r="S37" s="131">
        <v>5.0000000000000001E-3</v>
      </c>
      <c r="T37" s="19">
        <v>1</v>
      </c>
      <c r="U37" s="14" t="s">
        <v>59</v>
      </c>
      <c r="V37" s="14">
        <v>3.3860000000000001E-2</v>
      </c>
      <c r="W37" s="5">
        <f t="shared" ref="W37:W38" si="17">F37*V37</f>
        <v>0.84650000000000003</v>
      </c>
      <c r="X37" s="29">
        <f t="shared" ref="X37:X38" si="18">W37*T37*I37</f>
        <v>12.951450000000001</v>
      </c>
      <c r="Y37" s="31">
        <f t="shared" ref="Y37:Y38" si="19">W37*K37</f>
        <v>7.7878000000000003E-2</v>
      </c>
      <c r="Z37" s="30">
        <f t="shared" ref="Z37:Z38" si="20">W37*M37</f>
        <v>2.5395000000000001E-3</v>
      </c>
      <c r="AA37" s="30">
        <f t="shared" ref="AA37:AA38" si="21">O37*W37</f>
        <v>0.50790000000000002</v>
      </c>
      <c r="AB37" s="30">
        <f t="shared" ref="AB37:AB38" si="22">Q37*W37</f>
        <v>0.33860000000000001</v>
      </c>
      <c r="AC37" s="30">
        <f t="shared" ref="AC37:AC38" si="23">S37*AB37</f>
        <v>1.6930000000000001E-3</v>
      </c>
      <c r="AD37" s="29">
        <f t="shared" si="16"/>
        <v>15.655171000000003</v>
      </c>
    </row>
    <row r="38" spans="1:30">
      <c r="A38" s="98"/>
      <c r="B38" s="295" t="s">
        <v>144</v>
      </c>
      <c r="C38" s="295"/>
      <c r="D38" s="139"/>
      <c r="E38" s="141" t="s">
        <v>53</v>
      </c>
      <c r="F38" s="22">
        <f>'Transport naval'!H11</f>
        <v>15</v>
      </c>
      <c r="G38" s="129" t="s">
        <v>58</v>
      </c>
      <c r="H38" s="129" t="s">
        <v>59</v>
      </c>
      <c r="I38" s="143">
        <v>17.2</v>
      </c>
      <c r="J38" s="129" t="s">
        <v>59</v>
      </c>
      <c r="K38" s="147">
        <v>6.2E-2</v>
      </c>
      <c r="L38" s="130" t="s">
        <v>59</v>
      </c>
      <c r="M38" s="147">
        <v>2.0000000000000001E-4</v>
      </c>
      <c r="N38" s="144"/>
      <c r="O38" s="147"/>
      <c r="P38" s="144"/>
      <c r="Q38" s="147"/>
      <c r="R38" s="144"/>
      <c r="S38" s="147"/>
      <c r="T38" s="145">
        <v>1</v>
      </c>
      <c r="U38" s="14" t="s">
        <v>59</v>
      </c>
      <c r="V38" s="146">
        <v>4.6059999999999997E-2</v>
      </c>
      <c r="W38" s="5">
        <f t="shared" si="17"/>
        <v>0.69089999999999996</v>
      </c>
      <c r="X38" s="29">
        <f t="shared" si="18"/>
        <v>11.883479999999999</v>
      </c>
      <c r="Y38" s="31">
        <f t="shared" si="19"/>
        <v>4.28358E-2</v>
      </c>
      <c r="Z38" s="30">
        <f t="shared" si="20"/>
        <v>1.3818000000000001E-4</v>
      </c>
      <c r="AA38" s="30">
        <f t="shared" si="21"/>
        <v>0</v>
      </c>
      <c r="AB38" s="30">
        <f t="shared" si="22"/>
        <v>0</v>
      </c>
      <c r="AC38" s="30">
        <f t="shared" si="23"/>
        <v>0</v>
      </c>
      <c r="AD38" s="29">
        <f t="shared" si="16"/>
        <v>12.99555264</v>
      </c>
    </row>
    <row r="39" spans="1:30">
      <c r="A39" s="98"/>
      <c r="B39" s="91"/>
      <c r="C39" s="91"/>
      <c r="D39" s="91"/>
      <c r="E39" s="112"/>
      <c r="F39" s="113"/>
      <c r="G39" s="114"/>
      <c r="H39" s="114"/>
      <c r="I39" s="115"/>
      <c r="J39" s="112"/>
      <c r="K39" s="115"/>
      <c r="L39" s="112"/>
      <c r="M39" s="111"/>
      <c r="N39" s="111"/>
      <c r="O39" s="111"/>
      <c r="P39" s="111"/>
      <c r="Q39" s="111"/>
      <c r="R39" s="111"/>
      <c r="S39" s="111"/>
      <c r="T39" s="116"/>
      <c r="U39" s="115"/>
      <c r="V39" s="115"/>
      <c r="W39" s="111"/>
      <c r="X39" s="117"/>
      <c r="Y39" s="118"/>
      <c r="Z39" s="119"/>
      <c r="AA39" s="119"/>
      <c r="AB39" s="119"/>
      <c r="AC39" s="119"/>
      <c r="AD39" s="117"/>
    </row>
    <row r="40" spans="1:30">
      <c r="A40" s="153">
        <v>12</v>
      </c>
      <c r="B40" s="154" t="s">
        <v>119</v>
      </c>
      <c r="C40" s="91"/>
      <c r="D40" s="91"/>
      <c r="E40" s="112"/>
      <c r="F40" s="113"/>
      <c r="G40" s="114"/>
      <c r="H40" s="114"/>
      <c r="I40" s="115"/>
      <c r="J40" s="112"/>
      <c r="K40" s="115"/>
      <c r="L40" s="112"/>
      <c r="M40" s="111"/>
      <c r="N40" s="111"/>
      <c r="O40" s="111"/>
      <c r="P40" s="111"/>
      <c r="Q40" s="111"/>
      <c r="R40" s="111"/>
      <c r="S40" s="111"/>
      <c r="T40" s="116"/>
      <c r="U40" s="115"/>
      <c r="V40" s="115"/>
      <c r="W40" s="111"/>
      <c r="X40" s="117"/>
      <c r="Y40" s="118"/>
      <c r="Z40" s="119"/>
      <c r="AA40" s="119"/>
      <c r="AB40" s="119"/>
      <c r="AC40" s="119"/>
      <c r="AD40" s="117"/>
    </row>
    <row r="41" spans="1:30">
      <c r="A41" s="98"/>
      <c r="B41" s="91"/>
      <c r="C41" s="91"/>
      <c r="D41" s="91"/>
      <c r="E41" s="112"/>
      <c r="F41" s="113"/>
      <c r="G41" s="114"/>
      <c r="H41" s="114"/>
      <c r="I41" s="115"/>
      <c r="J41" s="112"/>
      <c r="K41" s="115"/>
      <c r="L41" s="112"/>
      <c r="M41" s="111"/>
      <c r="N41" s="111"/>
      <c r="O41" s="111"/>
      <c r="P41" s="111"/>
      <c r="Q41" s="111"/>
      <c r="R41" s="111"/>
      <c r="S41" s="111"/>
      <c r="T41" s="116"/>
      <c r="U41" s="115"/>
      <c r="V41" s="115"/>
      <c r="W41" s="111"/>
      <c r="X41" s="117"/>
      <c r="Y41" s="118"/>
      <c r="Z41" s="119"/>
      <c r="AA41" s="119"/>
      <c r="AB41" s="119"/>
      <c r="AC41" s="119"/>
      <c r="AD41" s="117"/>
    </row>
    <row r="42" spans="1:30">
      <c r="A42" s="98"/>
      <c r="B42" s="306" t="s">
        <v>41</v>
      </c>
      <c r="C42" s="307"/>
      <c r="D42" s="308"/>
      <c r="E42" s="315" t="s">
        <v>42</v>
      </c>
      <c r="F42" s="318" t="s">
        <v>43</v>
      </c>
      <c r="G42" s="296" t="s">
        <v>57</v>
      </c>
      <c r="H42" s="321" t="s">
        <v>145</v>
      </c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3"/>
      <c r="T42" s="296" t="s">
        <v>66</v>
      </c>
      <c r="U42" s="299" t="s">
        <v>67</v>
      </c>
      <c r="V42" s="300"/>
      <c r="W42" s="301" t="s">
        <v>68</v>
      </c>
      <c r="X42" s="299" t="s">
        <v>62</v>
      </c>
      <c r="Y42" s="304"/>
      <c r="Z42" s="304"/>
      <c r="AA42" s="304"/>
      <c r="AB42" s="304"/>
      <c r="AC42" s="300"/>
      <c r="AD42" s="305" t="s">
        <v>71</v>
      </c>
    </row>
    <row r="43" spans="1:30" ht="18">
      <c r="A43" s="98"/>
      <c r="B43" s="309"/>
      <c r="C43" s="310"/>
      <c r="D43" s="311"/>
      <c r="E43" s="316"/>
      <c r="F43" s="319"/>
      <c r="G43" s="297"/>
      <c r="H43" s="324" t="s">
        <v>146</v>
      </c>
      <c r="I43" s="324"/>
      <c r="J43" s="324" t="s">
        <v>69</v>
      </c>
      <c r="K43" s="324"/>
      <c r="L43" s="324" t="s">
        <v>70</v>
      </c>
      <c r="M43" s="324"/>
      <c r="N43" s="325" t="s">
        <v>136</v>
      </c>
      <c r="O43" s="326"/>
      <c r="P43" s="325" t="s">
        <v>137</v>
      </c>
      <c r="Q43" s="326"/>
      <c r="R43" s="325" t="s">
        <v>138</v>
      </c>
      <c r="S43" s="326"/>
      <c r="T43" s="297"/>
      <c r="U43" s="296" t="s">
        <v>61</v>
      </c>
      <c r="V43" s="296" t="s">
        <v>60</v>
      </c>
      <c r="W43" s="302"/>
      <c r="X43" s="301" t="s">
        <v>63</v>
      </c>
      <c r="Y43" s="301" t="s">
        <v>64</v>
      </c>
      <c r="Z43" s="301" t="s">
        <v>65</v>
      </c>
      <c r="AA43" s="301" t="s">
        <v>141</v>
      </c>
      <c r="AB43" s="301" t="s">
        <v>139</v>
      </c>
      <c r="AC43" s="301" t="s">
        <v>140</v>
      </c>
      <c r="AD43" s="305"/>
    </row>
    <row r="44" spans="1:30">
      <c r="A44" s="98"/>
      <c r="B44" s="312"/>
      <c r="C44" s="313"/>
      <c r="D44" s="314"/>
      <c r="E44" s="317"/>
      <c r="F44" s="320"/>
      <c r="G44" s="298"/>
      <c r="H44" s="20" t="s">
        <v>61</v>
      </c>
      <c r="I44" s="136" t="s">
        <v>60</v>
      </c>
      <c r="J44" s="20" t="s">
        <v>61</v>
      </c>
      <c r="K44" s="136" t="s">
        <v>60</v>
      </c>
      <c r="L44" s="20" t="s">
        <v>61</v>
      </c>
      <c r="M44" s="136" t="s">
        <v>60</v>
      </c>
      <c r="N44" s="20" t="s">
        <v>61</v>
      </c>
      <c r="O44" s="136" t="s">
        <v>60</v>
      </c>
      <c r="P44" s="20" t="s">
        <v>61</v>
      </c>
      <c r="Q44" s="136" t="s">
        <v>60</v>
      </c>
      <c r="R44" s="20" t="s">
        <v>61</v>
      </c>
      <c r="S44" s="136" t="s">
        <v>60</v>
      </c>
      <c r="T44" s="298"/>
      <c r="U44" s="298"/>
      <c r="V44" s="298"/>
      <c r="W44" s="303"/>
      <c r="X44" s="303"/>
      <c r="Y44" s="303"/>
      <c r="Z44" s="303"/>
      <c r="AA44" s="303"/>
      <c r="AB44" s="303"/>
      <c r="AC44" s="303"/>
      <c r="AD44" s="305"/>
    </row>
    <row r="45" spans="1:30">
      <c r="A45" s="98"/>
      <c r="B45" s="215" t="s">
        <v>142</v>
      </c>
      <c r="C45" s="216"/>
      <c r="D45" s="217"/>
      <c r="E45" s="134" t="s">
        <v>53</v>
      </c>
      <c r="F45" s="22">
        <f>'Transport conducte'!H8</f>
        <v>1</v>
      </c>
      <c r="G45" s="133" t="s">
        <v>58</v>
      </c>
      <c r="H45" s="133" t="s">
        <v>59</v>
      </c>
      <c r="I45" s="142">
        <v>18.899999999999999</v>
      </c>
      <c r="J45" s="133" t="s">
        <v>59</v>
      </c>
      <c r="K45" s="14">
        <v>3.3000000000000002E-2</v>
      </c>
      <c r="L45" s="134" t="s">
        <v>59</v>
      </c>
      <c r="M45" s="134">
        <v>3.2000000000000002E-3</v>
      </c>
      <c r="N45" s="134" t="s">
        <v>59</v>
      </c>
      <c r="O45" s="134">
        <v>0.6</v>
      </c>
      <c r="P45" s="134" t="s">
        <v>59</v>
      </c>
      <c r="Q45" s="134">
        <v>8</v>
      </c>
      <c r="R45" s="134" t="s">
        <v>59</v>
      </c>
      <c r="S45" s="134">
        <v>1.5</v>
      </c>
      <c r="T45" s="19">
        <v>1</v>
      </c>
      <c r="U45" s="14" t="s">
        <v>59</v>
      </c>
      <c r="V45" s="14">
        <v>4.3720000000000002E-2</v>
      </c>
      <c r="W45" s="5">
        <f>F45*V45</f>
        <v>4.3720000000000002E-2</v>
      </c>
      <c r="X45" s="29">
        <f>W45*T45*I45</f>
        <v>0.82630799999999993</v>
      </c>
      <c r="Y45" s="31">
        <f>W45*K45</f>
        <v>1.4427600000000002E-3</v>
      </c>
      <c r="Z45" s="30">
        <f>W45*M45</f>
        <v>1.3990400000000002E-4</v>
      </c>
      <c r="AA45" s="30">
        <f>O45*W45</f>
        <v>2.6232000000000002E-2</v>
      </c>
      <c r="AB45" s="30">
        <f>Q45*W45</f>
        <v>0.34976000000000002</v>
      </c>
      <c r="AC45" s="30">
        <f>S45*AB45</f>
        <v>0.52464</v>
      </c>
      <c r="AD45" s="29">
        <f>X45+(Y45*25)+(Z45*298)</f>
        <v>0.904068392</v>
      </c>
    </row>
    <row r="46" spans="1:30">
      <c r="A46" s="98"/>
      <c r="B46" s="224" t="s">
        <v>102</v>
      </c>
      <c r="C46" s="224"/>
      <c r="D46" s="224"/>
      <c r="E46" s="134" t="s">
        <v>53</v>
      </c>
      <c r="F46" s="22">
        <f>'Transport conducte'!H9</f>
        <v>2</v>
      </c>
      <c r="G46" s="133" t="s">
        <v>58</v>
      </c>
      <c r="H46" s="133" t="s">
        <v>59</v>
      </c>
      <c r="I46" s="142">
        <v>20.2</v>
      </c>
      <c r="J46" s="133" t="s">
        <v>59</v>
      </c>
      <c r="K46" s="14">
        <v>7.0000000000000001E-3</v>
      </c>
      <c r="L46" s="134" t="s">
        <v>59</v>
      </c>
      <c r="M46" s="134">
        <v>2E-3</v>
      </c>
      <c r="N46" s="134" t="s">
        <v>59</v>
      </c>
      <c r="O46" s="134">
        <v>1.5</v>
      </c>
      <c r="P46" s="134" t="s">
        <v>59</v>
      </c>
      <c r="Q46" s="134">
        <v>1</v>
      </c>
      <c r="R46" s="134" t="s">
        <v>59</v>
      </c>
      <c r="S46" s="134">
        <v>0.2</v>
      </c>
      <c r="T46" s="19">
        <v>1</v>
      </c>
      <c r="U46" s="14" t="s">
        <v>59</v>
      </c>
      <c r="V46" s="14">
        <f>0.04254</f>
        <v>4.2540000000000001E-2</v>
      </c>
      <c r="W46" s="5">
        <f>F46*V46</f>
        <v>8.5080000000000003E-2</v>
      </c>
      <c r="X46" s="29">
        <f>W46*T46*I46</f>
        <v>1.7186159999999999</v>
      </c>
      <c r="Y46" s="31">
        <f>W46*K46</f>
        <v>5.9556000000000008E-4</v>
      </c>
      <c r="Z46" s="30">
        <f>W46*M46</f>
        <v>1.7016000000000001E-4</v>
      </c>
      <c r="AA46" s="30">
        <f>O46*W46</f>
        <v>0.12762000000000001</v>
      </c>
      <c r="AB46" s="30">
        <f>Q46*W46</f>
        <v>8.5080000000000003E-2</v>
      </c>
      <c r="AC46" s="30">
        <f>S46*AB46</f>
        <v>1.7016E-2</v>
      </c>
      <c r="AD46" s="29">
        <f t="shared" ref="AD46:AD48" si="24">X46+(Y46*25)+(Z46*298)</f>
        <v>1.7842126799999998</v>
      </c>
    </row>
    <row r="47" spans="1:30">
      <c r="A47" s="98"/>
      <c r="B47" s="224" t="s">
        <v>143</v>
      </c>
      <c r="C47" s="224"/>
      <c r="D47" s="5"/>
      <c r="E47" s="140" t="s">
        <v>129</v>
      </c>
      <c r="F47" s="22">
        <f>'Transport conducte'!H10</f>
        <v>5</v>
      </c>
      <c r="G47" s="133" t="s">
        <v>58</v>
      </c>
      <c r="H47" s="133" t="s">
        <v>59</v>
      </c>
      <c r="I47" s="142">
        <v>15.3</v>
      </c>
      <c r="J47" s="133" t="s">
        <v>59</v>
      </c>
      <c r="K47" s="135">
        <v>9.1999999999999998E-2</v>
      </c>
      <c r="L47" s="135" t="s">
        <v>59</v>
      </c>
      <c r="M47" s="135">
        <v>3.0000000000000001E-3</v>
      </c>
      <c r="N47" s="135" t="s">
        <v>59</v>
      </c>
      <c r="O47" s="135">
        <v>0.6</v>
      </c>
      <c r="P47" s="135" t="s">
        <v>59</v>
      </c>
      <c r="Q47" s="135">
        <v>0.4</v>
      </c>
      <c r="R47" s="135" t="s">
        <v>59</v>
      </c>
      <c r="S47" s="135">
        <v>5.0000000000000001E-3</v>
      </c>
      <c r="T47" s="19">
        <v>1</v>
      </c>
      <c r="U47" s="14" t="s">
        <v>59</v>
      </c>
      <c r="V47" s="14">
        <v>3.3860000000000001E-2</v>
      </c>
      <c r="W47" s="5">
        <f t="shared" ref="W47:W48" si="25">F47*V47</f>
        <v>0.16930000000000001</v>
      </c>
      <c r="X47" s="29">
        <f t="shared" ref="X47:X48" si="26">W47*T47*I47</f>
        <v>2.5902900000000004</v>
      </c>
      <c r="Y47" s="31">
        <f t="shared" ref="Y47:Y48" si="27">W47*K47</f>
        <v>1.55756E-2</v>
      </c>
      <c r="Z47" s="30">
        <f t="shared" ref="Z47:Z48" si="28">W47*M47</f>
        <v>5.0790000000000004E-4</v>
      </c>
      <c r="AA47" s="30">
        <f t="shared" ref="AA47:AA48" si="29">O47*W47</f>
        <v>0.10158</v>
      </c>
      <c r="AB47" s="30">
        <f t="shared" ref="AB47:AB48" si="30">Q47*W47</f>
        <v>6.7720000000000002E-2</v>
      </c>
      <c r="AC47" s="30">
        <f t="shared" ref="AC47:AC48" si="31">S47*AB47</f>
        <v>3.3860000000000004E-4</v>
      </c>
      <c r="AD47" s="29">
        <f t="shared" si="24"/>
        <v>3.1310342000000007</v>
      </c>
    </row>
    <row r="48" spans="1:30" ht="13.5" customHeight="1">
      <c r="A48" s="97"/>
      <c r="B48" s="295" t="s">
        <v>144</v>
      </c>
      <c r="C48" s="295"/>
      <c r="D48" s="139"/>
      <c r="E48" s="141" t="s">
        <v>53</v>
      </c>
      <c r="F48" s="22">
        <f>'Transport conducte'!H11</f>
        <v>1</v>
      </c>
      <c r="G48" s="133" t="s">
        <v>58</v>
      </c>
      <c r="H48" s="133" t="s">
        <v>59</v>
      </c>
      <c r="I48" s="143">
        <v>17.2</v>
      </c>
      <c r="J48" s="133" t="s">
        <v>59</v>
      </c>
      <c r="K48" s="147">
        <v>6.2E-2</v>
      </c>
      <c r="L48" s="134" t="s">
        <v>59</v>
      </c>
      <c r="M48" s="147">
        <v>2.0000000000000001E-4</v>
      </c>
      <c r="N48" s="144"/>
      <c r="O48" s="147"/>
      <c r="P48" s="144"/>
      <c r="Q48" s="147"/>
      <c r="R48" s="144"/>
      <c r="S48" s="147"/>
      <c r="T48" s="145">
        <v>1</v>
      </c>
      <c r="U48" s="14" t="s">
        <v>59</v>
      </c>
      <c r="V48" s="146">
        <v>4.6059999999999997E-2</v>
      </c>
      <c r="W48" s="5">
        <f t="shared" si="25"/>
        <v>4.6059999999999997E-2</v>
      </c>
      <c r="X48" s="29">
        <f t="shared" si="26"/>
        <v>0.79223199999999994</v>
      </c>
      <c r="Y48" s="31">
        <f t="shared" si="27"/>
        <v>2.85572E-3</v>
      </c>
      <c r="Z48" s="30">
        <f t="shared" si="28"/>
        <v>9.2119999999999992E-6</v>
      </c>
      <c r="AA48" s="30">
        <f t="shared" si="29"/>
        <v>0</v>
      </c>
      <c r="AB48" s="30">
        <f t="shared" si="30"/>
        <v>0</v>
      </c>
      <c r="AC48" s="30">
        <f t="shared" si="31"/>
        <v>0</v>
      </c>
      <c r="AD48" s="29">
        <f t="shared" si="24"/>
        <v>0.86637017599999999</v>
      </c>
    </row>
    <row r="49" spans="1:30">
      <c r="A49" s="103"/>
      <c r="B49" s="120"/>
      <c r="C49" s="120"/>
      <c r="D49" s="120"/>
      <c r="E49" s="120"/>
      <c r="F49" s="120"/>
      <c r="G49" s="120"/>
      <c r="H49" s="120"/>
      <c r="I49" s="120"/>
      <c r="J49" s="120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>
      <c r="A50" s="97"/>
      <c r="B50" s="12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30" ht="15.75" thickBot="1">
      <c r="A51" s="99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</row>
    <row r="52" spans="1:30" ht="56.25" customHeight="1" thickBot="1">
      <c r="A52" s="99"/>
      <c r="B52" s="330" t="s">
        <v>73</v>
      </c>
      <c r="C52" s="330"/>
      <c r="D52" s="330"/>
      <c r="E52" s="330"/>
      <c r="F52" s="330"/>
      <c r="G52" s="331">
        <f>SUM(AD7:AD8,AD15:AD18,AD25:AD28,AD35:AD38,AD45:AD48)</f>
        <v>161.77029253999996</v>
      </c>
      <c r="H52" s="332"/>
      <c r="I52" s="332"/>
      <c r="J52" s="332"/>
      <c r="K52" s="108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</row>
    <row r="53" spans="1:30">
      <c r="A53" s="99"/>
      <c r="B53" s="110"/>
      <c r="C53" s="110"/>
      <c r="D53" s="110"/>
      <c r="E53" s="91"/>
      <c r="F53" s="91"/>
      <c r="G53" s="91"/>
      <c r="H53" s="91"/>
      <c r="I53" s="112"/>
      <c r="J53" s="111"/>
      <c r="K53" s="112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</row>
    <row r="54" spans="1:30">
      <c r="A54" s="99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</row>
    <row r="55" spans="1:30">
      <c r="A55" s="97"/>
      <c r="B55" s="12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</row>
    <row r="56" spans="1:30">
      <c r="A56" s="99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</row>
    <row r="57" spans="1:30">
      <c r="A57" s="99"/>
      <c r="B57" s="107"/>
      <c r="C57" s="107"/>
      <c r="D57" s="107"/>
      <c r="E57" s="107"/>
      <c r="F57" s="107"/>
      <c r="G57" s="107"/>
      <c r="H57" s="107"/>
      <c r="I57" s="109"/>
      <c r="J57" s="109"/>
      <c r="K57" s="108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</row>
    <row r="58" spans="1:30">
      <c r="A58" s="99"/>
      <c r="B58" s="107"/>
      <c r="C58" s="107"/>
      <c r="D58" s="107"/>
      <c r="E58" s="91"/>
      <c r="F58" s="91"/>
      <c r="G58" s="91"/>
      <c r="H58" s="91"/>
      <c r="I58" s="112"/>
      <c r="J58" s="111"/>
      <c r="K58" s="112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</row>
    <row r="59" spans="1:30">
      <c r="A59" s="98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</row>
    <row r="60" spans="1:30">
      <c r="A60" s="98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</row>
    <row r="61" spans="1:30">
      <c r="A61" s="97"/>
      <c r="B61" s="105"/>
      <c r="C61" s="105"/>
      <c r="D61" s="105"/>
      <c r="E61" s="105"/>
      <c r="F61" s="105"/>
      <c r="G61" s="105"/>
      <c r="H61" s="105"/>
      <c r="I61" s="105"/>
      <c r="J61" s="105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30">
      <c r="A62" s="99"/>
      <c r="B62" s="105"/>
      <c r="C62" s="105"/>
      <c r="D62" s="105"/>
      <c r="E62" s="105"/>
      <c r="F62" s="105"/>
      <c r="G62" s="105"/>
      <c r="H62" s="105"/>
      <c r="I62" s="105"/>
      <c r="J62" s="105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30">
      <c r="A63" s="99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1:30" ht="32.25" customHeight="1">
      <c r="A64" s="99"/>
      <c r="B64" s="110"/>
      <c r="C64" s="110"/>
      <c r="D64" s="110"/>
      <c r="E64" s="107"/>
      <c r="F64" s="107"/>
      <c r="G64" s="107"/>
      <c r="H64" s="107"/>
      <c r="I64" s="109"/>
      <c r="J64" s="10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>
      <c r="A65" s="99"/>
      <c r="B65" s="91"/>
      <c r="C65" s="91"/>
      <c r="D65" s="91"/>
      <c r="E65" s="91"/>
      <c r="F65" s="91"/>
      <c r="G65" s="91"/>
      <c r="H65" s="91"/>
      <c r="I65" s="111"/>
      <c r="J65" s="112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>
      <c r="A66" s="99"/>
      <c r="B66" s="91"/>
      <c r="C66" s="91"/>
      <c r="D66" s="91"/>
      <c r="E66" s="91"/>
      <c r="F66" s="91"/>
      <c r="G66" s="91"/>
      <c r="H66" s="91"/>
      <c r="I66" s="111"/>
      <c r="J66" s="111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>
      <c r="A67" s="99"/>
      <c r="B67" s="91"/>
      <c r="C67" s="91"/>
      <c r="D67" s="91"/>
      <c r="E67" s="91"/>
      <c r="F67" s="91"/>
      <c r="G67" s="91"/>
      <c r="H67" s="91"/>
      <c r="I67" s="111"/>
      <c r="J67" s="111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>
      <c r="A68" s="99"/>
      <c r="B68" s="91"/>
      <c r="C68" s="91"/>
      <c r="D68" s="91"/>
      <c r="E68" s="91"/>
      <c r="F68" s="91"/>
      <c r="G68" s="91"/>
      <c r="H68" s="91"/>
      <c r="I68" s="111"/>
      <c r="J68" s="111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>
      <c r="A69" s="99"/>
      <c r="B69" s="91"/>
      <c r="C69" s="91"/>
      <c r="D69" s="91"/>
      <c r="E69" s="91"/>
      <c r="F69" s="91"/>
      <c r="G69" s="91"/>
      <c r="H69" s="91"/>
      <c r="I69" s="111"/>
      <c r="J69" s="111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>
      <c r="A70" s="99"/>
      <c r="B70" s="91"/>
      <c r="C70" s="91"/>
      <c r="D70" s="91"/>
      <c r="E70" s="91"/>
      <c r="F70" s="91"/>
      <c r="G70" s="91"/>
      <c r="H70" s="91"/>
      <c r="I70" s="111"/>
      <c r="J70" s="111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>
      <c r="A71" s="99"/>
      <c r="B71" s="91"/>
      <c r="C71" s="91"/>
      <c r="D71" s="91"/>
      <c r="E71" s="91"/>
      <c r="F71" s="91"/>
      <c r="G71" s="91"/>
      <c r="H71" s="91"/>
      <c r="I71" s="111"/>
      <c r="J71" s="111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>
      <c r="A72" s="99"/>
      <c r="B72" s="91"/>
      <c r="C72" s="91"/>
      <c r="D72" s="91"/>
      <c r="E72" s="91"/>
      <c r="F72" s="91"/>
      <c r="G72" s="91"/>
      <c r="H72" s="91"/>
      <c r="I72" s="111"/>
      <c r="J72" s="111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>
      <c r="A73" s="99"/>
      <c r="B73" s="91"/>
      <c r="C73" s="91"/>
      <c r="D73" s="91"/>
      <c r="E73" s="91"/>
      <c r="F73" s="91"/>
      <c r="G73" s="91"/>
      <c r="H73" s="91"/>
      <c r="I73" s="111"/>
      <c r="J73" s="111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5" spans="1:29" ht="15.75" thickBot="1"/>
    <row r="76" spans="1:29" ht="47.25" customHeight="1" thickBot="1">
      <c r="B76" s="328" t="s">
        <v>73</v>
      </c>
      <c r="C76" s="328"/>
      <c r="D76" s="328"/>
      <c r="E76" s="328"/>
      <c r="F76" s="328"/>
      <c r="G76" s="329">
        <f>SUM(AD7:AD16,J22,AD39:AD46,K53,K58,J65:J73)</f>
        <v>49.016693869000001</v>
      </c>
      <c r="H76" s="329"/>
      <c r="I76" s="329"/>
      <c r="J76" s="329"/>
    </row>
  </sheetData>
  <sheetProtection formatCells="0" formatColumns="0" formatRows="0" insertColumns="0" insertRows="0" insertHyperlinks="0" deleteColumns="0" deleteRows="0" sort="0" autoFilter="0" pivotTables="0"/>
  <mergeCells count="144">
    <mergeCell ref="B45:D45"/>
    <mergeCell ref="B46:D46"/>
    <mergeCell ref="B47:C47"/>
    <mergeCell ref="B48:C48"/>
    <mergeCell ref="B52:F52"/>
    <mergeCell ref="G52:J52"/>
    <mergeCell ref="T42:T44"/>
    <mergeCell ref="U42:V42"/>
    <mergeCell ref="W42:W44"/>
    <mergeCell ref="X42:AC42"/>
    <mergeCell ref="AD42:AD44"/>
    <mergeCell ref="H43:I43"/>
    <mergeCell ref="J43:K43"/>
    <mergeCell ref="L43:M43"/>
    <mergeCell ref="N43:O43"/>
    <mergeCell ref="P43:Q43"/>
    <mergeCell ref="R43:S43"/>
    <mergeCell ref="U43:U44"/>
    <mergeCell ref="V43:V44"/>
    <mergeCell ref="X43:X44"/>
    <mergeCell ref="Y43:Y44"/>
    <mergeCell ref="Z43:Z44"/>
    <mergeCell ref="AA43:AA44"/>
    <mergeCell ref="AB43:AB44"/>
    <mergeCell ref="AC43:AC44"/>
    <mergeCell ref="W4:W6"/>
    <mergeCell ref="X5:X6"/>
    <mergeCell ref="Y5:Y6"/>
    <mergeCell ref="Z5:Z6"/>
    <mergeCell ref="T12:T14"/>
    <mergeCell ref="U12:V12"/>
    <mergeCell ref="W12:W14"/>
    <mergeCell ref="X12:AC12"/>
    <mergeCell ref="AD4:AD6"/>
    <mergeCell ref="U4:V4"/>
    <mergeCell ref="T4:T6"/>
    <mergeCell ref="U5:U6"/>
    <mergeCell ref="V5:V6"/>
    <mergeCell ref="X4:AC4"/>
    <mergeCell ref="AA5:AA6"/>
    <mergeCell ref="AB5:AB6"/>
    <mergeCell ref="AC5:AC6"/>
    <mergeCell ref="H12:S12"/>
    <mergeCell ref="B76:F76"/>
    <mergeCell ref="G76:J76"/>
    <mergeCell ref="G4:G6"/>
    <mergeCell ref="F4:F6"/>
    <mergeCell ref="B4:D6"/>
    <mergeCell ref="E4:E6"/>
    <mergeCell ref="H4:S4"/>
    <mergeCell ref="B7:D7"/>
    <mergeCell ref="B8:D8"/>
    <mergeCell ref="B9:D9"/>
    <mergeCell ref="B15:D15"/>
    <mergeCell ref="B16:D16"/>
    <mergeCell ref="H5:I5"/>
    <mergeCell ref="J5:K5"/>
    <mergeCell ref="L5:M5"/>
    <mergeCell ref="N5:O5"/>
    <mergeCell ref="P5:Q5"/>
    <mergeCell ref="R5:S5"/>
    <mergeCell ref="B42:D44"/>
    <mergeCell ref="E42:E44"/>
    <mergeCell ref="F42:F44"/>
    <mergeCell ref="G42:G44"/>
    <mergeCell ref="H42:S42"/>
    <mergeCell ref="B17:C17"/>
    <mergeCell ref="B18:C18"/>
    <mergeCell ref="B19:C19"/>
    <mergeCell ref="B22:D24"/>
    <mergeCell ref="E22:E24"/>
    <mergeCell ref="AD12:AD14"/>
    <mergeCell ref="H13:I13"/>
    <mergeCell ref="J13:K13"/>
    <mergeCell ref="L13:M13"/>
    <mergeCell ref="N13:O13"/>
    <mergeCell ref="P13:Q13"/>
    <mergeCell ref="R13:S13"/>
    <mergeCell ref="U13:U14"/>
    <mergeCell ref="V13:V14"/>
    <mergeCell ref="X13:X14"/>
    <mergeCell ref="Y13:Y14"/>
    <mergeCell ref="Z13:Z14"/>
    <mergeCell ref="AA13:AA14"/>
    <mergeCell ref="AB13:AB14"/>
    <mergeCell ref="AC13:AC14"/>
    <mergeCell ref="B12:D14"/>
    <mergeCell ref="E12:E14"/>
    <mergeCell ref="F12:F14"/>
    <mergeCell ref="G12:G14"/>
    <mergeCell ref="AD22:AD24"/>
    <mergeCell ref="H23:I23"/>
    <mergeCell ref="J23:K23"/>
    <mergeCell ref="L23:M23"/>
    <mergeCell ref="N23:O23"/>
    <mergeCell ref="P23:Q23"/>
    <mergeCell ref="R23:S23"/>
    <mergeCell ref="U23:U24"/>
    <mergeCell ref="V23:V24"/>
    <mergeCell ref="X23:X24"/>
    <mergeCell ref="Y23:Y24"/>
    <mergeCell ref="Z23:Z24"/>
    <mergeCell ref="AA23:AA24"/>
    <mergeCell ref="AB23:AB24"/>
    <mergeCell ref="H22:S22"/>
    <mergeCell ref="T22:T24"/>
    <mergeCell ref="U22:V22"/>
    <mergeCell ref="L33:M33"/>
    <mergeCell ref="N33:O33"/>
    <mergeCell ref="P33:Q33"/>
    <mergeCell ref="R33:S33"/>
    <mergeCell ref="AC23:AC24"/>
    <mergeCell ref="B25:D25"/>
    <mergeCell ref="B26:D26"/>
    <mergeCell ref="B27:C27"/>
    <mergeCell ref="B28:C28"/>
    <mergeCell ref="W22:W24"/>
    <mergeCell ref="X22:AC22"/>
    <mergeCell ref="F22:F24"/>
    <mergeCell ref="G22:G24"/>
    <mergeCell ref="B35:D35"/>
    <mergeCell ref="B36:D36"/>
    <mergeCell ref="B37:C37"/>
    <mergeCell ref="B38:C38"/>
    <mergeCell ref="T32:T34"/>
    <mergeCell ref="U32:V32"/>
    <mergeCell ref="W32:W34"/>
    <mergeCell ref="X32:AC32"/>
    <mergeCell ref="AD32:AD34"/>
    <mergeCell ref="U33:U34"/>
    <mergeCell ref="V33:V34"/>
    <mergeCell ref="X33:X34"/>
    <mergeCell ref="Y33:Y34"/>
    <mergeCell ref="Z33:Z34"/>
    <mergeCell ref="AA33:AA34"/>
    <mergeCell ref="AB33:AB34"/>
    <mergeCell ref="AC33:AC34"/>
    <mergeCell ref="B32:D34"/>
    <mergeCell ref="E32:E34"/>
    <mergeCell ref="F32:F34"/>
    <mergeCell ref="G32:G34"/>
    <mergeCell ref="H32:S32"/>
    <mergeCell ref="H33:I33"/>
    <mergeCell ref="J33:K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Date generale</vt:lpstr>
      <vt:lpstr>Aviaţia civilă 1</vt:lpstr>
      <vt:lpstr>Aviaţia civilă 2</vt:lpstr>
      <vt:lpstr>Transport auto</vt:lpstr>
      <vt:lpstr>Transport feroviar</vt:lpstr>
      <vt:lpstr>Transport naval</vt:lpstr>
      <vt:lpstr>Transport conducte</vt:lpstr>
      <vt:lpstr>Rezumat</vt:lpstr>
      <vt:lpstr>Calcule ERs</vt:lpstr>
      <vt:lpstr>'Aviaţia civilă 1'!Print_Area</vt:lpstr>
      <vt:lpstr>'Aviaţia civilă 2'!Print_Area</vt:lpstr>
      <vt:lpstr>'Aviaţia civilă 1'!Область_печати</vt:lpstr>
      <vt:lpstr>'Aviaţia civilă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2015-10-06T10:33:48Z</dcterms:modified>
</cp:coreProperties>
</file>